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C:\standards\HL7_Dialysis_Machine_Standard\pd_data_objects\"/>
    </mc:Choice>
  </mc:AlternateContent>
  <xr:revisionPtr revIDLastSave="0" documentId="13_ncr:1_{38E41833-2D67-4E89-AE17-0FB7BBBBF92F}" xr6:coauthVersionLast="47" xr6:coauthVersionMax="47" xr10:uidLastSave="{00000000-0000-0000-0000-000000000000}"/>
  <bookViews>
    <workbookView xWindow="-120" yWindow="-120" windowWidth="29040" windowHeight="17520" xr2:uid="{00000000-000D-0000-FFFF-FFFF00000000}"/>
  </bookViews>
  <sheets>
    <sheet name="Data" sheetId="6" r:id="rId1"/>
    <sheet name="Events" sheetId="4" r:id="rId2"/>
    <sheet name="ConditionCodes" sheetId="5" r:id="rId3"/>
  </sheets>
  <definedNames>
    <definedName name="_xlnm._FilterDatabase" localSheetId="0" hidden="1">Data!$A$1:$A$150</definedName>
    <definedName name="_xlnm._FilterDatabase" localSheetId="1" hidden="1">Events!$A$1:$S$154</definedName>
    <definedName name="_xlnm.Print_Titles" localSheetId="0">Data!$1:$1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 i="4" l="1"/>
  <c r="R4" i="4"/>
  <c r="S3" i="4"/>
  <c r="R3" i="4"/>
  <c r="S2" i="4"/>
  <c r="R2" i="4"/>
  <c r="S154" i="4"/>
  <c r="R154" i="4"/>
  <c r="S153" i="4"/>
  <c r="R153" i="4"/>
  <c r="S152" i="4"/>
  <c r="R152" i="4"/>
  <c r="S151" i="4"/>
  <c r="R151" i="4"/>
  <c r="S150" i="4"/>
  <c r="R150" i="4"/>
  <c r="S149" i="4"/>
  <c r="R149" i="4"/>
  <c r="S148" i="4"/>
  <c r="R148" i="4"/>
  <c r="S147" i="4"/>
  <c r="R147" i="4"/>
  <c r="S146" i="4"/>
  <c r="R146" i="4"/>
  <c r="S145" i="4"/>
  <c r="R145" i="4"/>
  <c r="S144" i="4"/>
  <c r="R144" i="4"/>
  <c r="S143" i="4"/>
  <c r="R143" i="4"/>
  <c r="S142" i="4"/>
  <c r="R142" i="4"/>
  <c r="S141" i="4"/>
  <c r="R141" i="4"/>
  <c r="S140" i="4"/>
  <c r="R140" i="4"/>
  <c r="S139" i="4"/>
  <c r="R139" i="4"/>
  <c r="S138" i="4"/>
  <c r="R138" i="4"/>
  <c r="S137" i="4"/>
  <c r="R137" i="4"/>
  <c r="S136" i="4"/>
  <c r="R136" i="4"/>
  <c r="S135" i="4"/>
  <c r="R135" i="4"/>
  <c r="S134" i="4"/>
  <c r="R134" i="4"/>
  <c r="S133" i="4"/>
  <c r="R133" i="4"/>
  <c r="S132" i="4"/>
  <c r="R132" i="4"/>
  <c r="S131" i="4"/>
  <c r="R131" i="4"/>
  <c r="S130" i="4"/>
  <c r="R130" i="4"/>
  <c r="S129" i="4"/>
  <c r="R129" i="4"/>
  <c r="S128" i="4"/>
  <c r="R128" i="4"/>
  <c r="S127" i="4"/>
  <c r="R127" i="4"/>
  <c r="S126" i="4"/>
  <c r="R126" i="4"/>
  <c r="S125" i="4"/>
  <c r="R125" i="4"/>
  <c r="S124" i="4"/>
  <c r="R124" i="4"/>
  <c r="S123" i="4"/>
  <c r="R123" i="4"/>
  <c r="S122" i="4"/>
  <c r="R122" i="4"/>
  <c r="S121" i="4"/>
  <c r="R121" i="4"/>
  <c r="S120" i="4"/>
  <c r="R120" i="4"/>
  <c r="S119" i="4"/>
  <c r="R119" i="4"/>
  <c r="S118" i="4"/>
  <c r="R118" i="4"/>
  <c r="S117" i="4"/>
  <c r="R117" i="4"/>
  <c r="S116" i="4"/>
  <c r="R116" i="4"/>
  <c r="S115" i="4"/>
  <c r="R115" i="4"/>
  <c r="S114" i="4"/>
  <c r="R114" i="4"/>
  <c r="S113" i="4"/>
  <c r="R113" i="4"/>
  <c r="S112" i="4"/>
  <c r="R112" i="4"/>
  <c r="S111" i="4"/>
  <c r="R111" i="4"/>
  <c r="S110" i="4"/>
  <c r="R110" i="4"/>
  <c r="S109" i="4"/>
  <c r="R109" i="4"/>
  <c r="S108" i="4"/>
  <c r="R108" i="4"/>
  <c r="S107" i="4"/>
  <c r="R107" i="4"/>
  <c r="S106" i="4"/>
  <c r="R106" i="4"/>
  <c r="S105" i="4"/>
  <c r="R105" i="4"/>
  <c r="S104" i="4"/>
  <c r="R104" i="4"/>
  <c r="S103" i="4"/>
  <c r="R103" i="4"/>
  <c r="S102" i="4"/>
  <c r="R102" i="4"/>
  <c r="S101" i="4"/>
  <c r="R101" i="4"/>
  <c r="S100" i="4"/>
  <c r="R100" i="4"/>
  <c r="S99" i="4"/>
  <c r="R99" i="4"/>
  <c r="S98" i="4"/>
  <c r="R98" i="4"/>
  <c r="S97" i="4"/>
  <c r="R97" i="4"/>
  <c r="S96" i="4"/>
  <c r="R96" i="4"/>
  <c r="S95" i="4"/>
  <c r="R95" i="4"/>
  <c r="S94" i="4"/>
  <c r="R94" i="4"/>
  <c r="S93" i="4"/>
  <c r="R93" i="4"/>
  <c r="S92" i="4"/>
  <c r="R92" i="4"/>
  <c r="S91" i="4"/>
  <c r="R91" i="4"/>
  <c r="S90" i="4"/>
  <c r="R90" i="4"/>
  <c r="S89" i="4"/>
  <c r="R89" i="4"/>
  <c r="S88" i="4"/>
  <c r="R88" i="4"/>
  <c r="S87" i="4"/>
  <c r="R87" i="4"/>
  <c r="S86" i="4"/>
  <c r="R86" i="4"/>
  <c r="S85" i="4"/>
  <c r="R85" i="4"/>
  <c r="S84" i="4"/>
  <c r="R84" i="4"/>
  <c r="S83" i="4"/>
  <c r="R83" i="4"/>
  <c r="S82" i="4"/>
  <c r="R82" i="4"/>
  <c r="S81" i="4"/>
  <c r="R81" i="4"/>
  <c r="S80" i="4"/>
  <c r="R80" i="4"/>
  <c r="S79" i="4"/>
  <c r="R79" i="4"/>
  <c r="S78" i="4"/>
  <c r="R78" i="4"/>
  <c r="S77" i="4"/>
  <c r="R77" i="4"/>
  <c r="S76" i="4"/>
  <c r="R76" i="4"/>
  <c r="S75" i="4"/>
  <c r="R75" i="4"/>
  <c r="S74" i="4"/>
  <c r="R74" i="4"/>
  <c r="S73" i="4"/>
  <c r="R73" i="4"/>
  <c r="S72" i="4"/>
  <c r="R72" i="4"/>
  <c r="S71" i="4"/>
  <c r="R71" i="4"/>
  <c r="S70" i="4"/>
  <c r="R70" i="4"/>
  <c r="S69" i="4"/>
  <c r="R69" i="4"/>
  <c r="S68" i="4"/>
  <c r="R68" i="4"/>
  <c r="S67" i="4"/>
  <c r="R67" i="4"/>
  <c r="S66" i="4"/>
  <c r="R66" i="4"/>
  <c r="S65" i="4"/>
  <c r="R65" i="4"/>
  <c r="S64" i="4"/>
  <c r="R64" i="4"/>
  <c r="S63" i="4"/>
  <c r="R63" i="4"/>
  <c r="S62" i="4"/>
  <c r="R62" i="4"/>
  <c r="S61" i="4"/>
  <c r="R61" i="4"/>
  <c r="S60" i="4"/>
  <c r="R60" i="4"/>
  <c r="S59" i="4"/>
  <c r="R59" i="4"/>
  <c r="S58" i="4"/>
  <c r="R58" i="4"/>
  <c r="S57" i="4"/>
  <c r="R57" i="4"/>
  <c r="S56" i="4"/>
  <c r="R56" i="4"/>
  <c r="S55" i="4"/>
  <c r="R55" i="4"/>
  <c r="S54" i="4"/>
  <c r="R54" i="4"/>
  <c r="S53" i="4"/>
  <c r="R53" i="4"/>
  <c r="S52" i="4"/>
  <c r="R52" i="4"/>
  <c r="S51" i="4"/>
  <c r="R51" i="4"/>
  <c r="S50" i="4"/>
  <c r="R50" i="4"/>
  <c r="S49" i="4"/>
  <c r="R49" i="4"/>
  <c r="S48" i="4"/>
  <c r="R48" i="4"/>
  <c r="S47" i="4"/>
  <c r="R47" i="4"/>
  <c r="S46" i="4"/>
  <c r="R46" i="4"/>
  <c r="S45" i="4"/>
  <c r="R45" i="4"/>
  <c r="S44" i="4"/>
  <c r="R44" i="4"/>
  <c r="S43" i="4"/>
  <c r="R43" i="4"/>
  <c r="S42" i="4"/>
  <c r="R42" i="4"/>
  <c r="S41" i="4"/>
  <c r="R41" i="4"/>
  <c r="S40" i="4"/>
  <c r="R40" i="4"/>
  <c r="S39" i="4"/>
  <c r="R39" i="4"/>
  <c r="S38" i="4"/>
  <c r="R38" i="4"/>
  <c r="S37" i="4"/>
  <c r="R37" i="4"/>
  <c r="S36" i="4"/>
  <c r="R36" i="4"/>
  <c r="S35" i="4"/>
  <c r="R35" i="4"/>
  <c r="S34" i="4"/>
  <c r="R34" i="4"/>
  <c r="S33" i="4"/>
  <c r="R33" i="4"/>
  <c r="S32" i="4"/>
  <c r="R32" i="4"/>
  <c r="S31" i="4"/>
  <c r="R31" i="4"/>
  <c r="S30" i="4"/>
  <c r="R30" i="4"/>
  <c r="S29" i="4"/>
  <c r="R29" i="4"/>
  <c r="S28" i="4"/>
  <c r="R28" i="4"/>
  <c r="S27" i="4"/>
  <c r="R27" i="4"/>
  <c r="S26" i="4"/>
  <c r="R26" i="4"/>
  <c r="S25" i="4"/>
  <c r="R25" i="4"/>
  <c r="S24" i="4"/>
  <c r="R24" i="4"/>
  <c r="S23" i="4"/>
  <c r="R23" i="4"/>
  <c r="S22" i="4"/>
  <c r="R22" i="4"/>
  <c r="S21" i="4"/>
  <c r="R21" i="4"/>
  <c r="S20" i="4"/>
  <c r="R20" i="4"/>
  <c r="S19" i="4"/>
  <c r="R19" i="4"/>
  <c r="S18" i="4"/>
  <c r="R18" i="4"/>
  <c r="S17" i="4"/>
  <c r="R17" i="4"/>
  <c r="S16" i="4"/>
  <c r="R16" i="4"/>
  <c r="S15" i="4"/>
  <c r="R15" i="4"/>
  <c r="S14" i="4"/>
  <c r="R14" i="4"/>
  <c r="S13" i="4"/>
  <c r="R13" i="4"/>
  <c r="S12" i="4"/>
  <c r="R12" i="4"/>
  <c r="S11" i="4"/>
  <c r="R11" i="4"/>
  <c r="S10" i="4"/>
  <c r="R10" i="4"/>
  <c r="S9" i="4"/>
  <c r="R9" i="4"/>
  <c r="S8" i="4"/>
  <c r="R8" i="4"/>
  <c r="S7" i="4"/>
  <c r="R7" i="4"/>
  <c r="S6" i="4"/>
  <c r="R6" i="4"/>
  <c r="S5" i="4"/>
  <c r="R5" i="4"/>
  <c r="AC150" i="6"/>
  <c r="AB150" i="6"/>
  <c r="AC149" i="6"/>
  <c r="AB149" i="6"/>
  <c r="AC148" i="6"/>
  <c r="AB148" i="6"/>
  <c r="AC147" i="6"/>
  <c r="AB147" i="6"/>
  <c r="AC146" i="6"/>
  <c r="AB146" i="6"/>
  <c r="AC145" i="6"/>
  <c r="AB145" i="6"/>
  <c r="AC144" i="6"/>
  <c r="AB144" i="6"/>
  <c r="AC143" i="6"/>
  <c r="AB143" i="6"/>
  <c r="AC142" i="6"/>
  <c r="AB142" i="6"/>
  <c r="AC141" i="6"/>
  <c r="AB141" i="6"/>
  <c r="AC140" i="6"/>
  <c r="AB140" i="6"/>
  <c r="AC139" i="6"/>
  <c r="AB139" i="6"/>
  <c r="AC138" i="6"/>
  <c r="AB138" i="6"/>
  <c r="AC137" i="6"/>
  <c r="AB137" i="6"/>
  <c r="AC136" i="6"/>
  <c r="AB136" i="6"/>
  <c r="AC135" i="6"/>
  <c r="AB135" i="6"/>
  <c r="AC134" i="6"/>
  <c r="AB134" i="6"/>
  <c r="AC133" i="6"/>
  <c r="AB133" i="6"/>
  <c r="AC132" i="6"/>
  <c r="AB132" i="6"/>
  <c r="AC131" i="6"/>
  <c r="AB131" i="6"/>
  <c r="AC130" i="6"/>
  <c r="AB130" i="6"/>
  <c r="AC129" i="6"/>
  <c r="AB129" i="6"/>
  <c r="AC128" i="6"/>
  <c r="AB128" i="6"/>
  <c r="AC127" i="6"/>
  <c r="AB127" i="6"/>
  <c r="AC126" i="6"/>
  <c r="AB126" i="6"/>
  <c r="AC125" i="6"/>
  <c r="AB125" i="6"/>
  <c r="AC124" i="6"/>
  <c r="AB124" i="6"/>
  <c r="AC123" i="6"/>
  <c r="AB123" i="6"/>
  <c r="AC122" i="6"/>
  <c r="AB122" i="6"/>
  <c r="AC121" i="6"/>
  <c r="AB121" i="6"/>
  <c r="AC120" i="6"/>
  <c r="AB120" i="6"/>
  <c r="AC119" i="6"/>
  <c r="AB119" i="6"/>
  <c r="AC118" i="6"/>
  <c r="AB118" i="6"/>
  <c r="AC117" i="6"/>
  <c r="AB117" i="6"/>
  <c r="AC116" i="6"/>
  <c r="AB116" i="6"/>
  <c r="AC115" i="6"/>
  <c r="AB115" i="6"/>
  <c r="AC114" i="6"/>
  <c r="AB114" i="6"/>
  <c r="AC113" i="6"/>
  <c r="AB113" i="6"/>
  <c r="AC112" i="6"/>
  <c r="AB112" i="6"/>
  <c r="AC111" i="6"/>
  <c r="AB111" i="6"/>
  <c r="AC110" i="6"/>
  <c r="AB110" i="6"/>
  <c r="AC109" i="6"/>
  <c r="AB109" i="6"/>
  <c r="AC108" i="6"/>
  <c r="AB108" i="6"/>
  <c r="AC107" i="6"/>
  <c r="AB107" i="6"/>
  <c r="AC106" i="6"/>
  <c r="AB106" i="6"/>
  <c r="AC105" i="6"/>
  <c r="AB105" i="6"/>
  <c r="AC104" i="6"/>
  <c r="AB104" i="6"/>
  <c r="AC103" i="6"/>
  <c r="AB103" i="6"/>
  <c r="AC102" i="6"/>
  <c r="AB102" i="6"/>
  <c r="AC101" i="6"/>
  <c r="AB101" i="6"/>
  <c r="AC100" i="6"/>
  <c r="AB100" i="6"/>
  <c r="AC99" i="6"/>
  <c r="AB99" i="6"/>
  <c r="AC98" i="6"/>
  <c r="AB98" i="6"/>
  <c r="AC97" i="6"/>
  <c r="AB97" i="6"/>
  <c r="AC96" i="6"/>
  <c r="AB96" i="6"/>
  <c r="AC95" i="6"/>
  <c r="AB95" i="6"/>
  <c r="AC94" i="6"/>
  <c r="AB94" i="6"/>
  <c r="AC93" i="6"/>
  <c r="AB93" i="6"/>
  <c r="AC92" i="6"/>
  <c r="AB92" i="6"/>
  <c r="AC91" i="6"/>
  <c r="AB91" i="6"/>
  <c r="AC90" i="6"/>
  <c r="AB90" i="6"/>
  <c r="AC89" i="6"/>
  <c r="AB89" i="6"/>
  <c r="AC88" i="6"/>
  <c r="AB88" i="6"/>
  <c r="AC87" i="6"/>
  <c r="AB87" i="6"/>
  <c r="AC86" i="6"/>
  <c r="AB86" i="6"/>
  <c r="AC85" i="6"/>
  <c r="AB85" i="6"/>
  <c r="AC84" i="6"/>
  <c r="AB84" i="6"/>
  <c r="AC83" i="6"/>
  <c r="AB83" i="6"/>
  <c r="AC82" i="6"/>
  <c r="AB82" i="6"/>
  <c r="AC81" i="6"/>
  <c r="AB81" i="6"/>
  <c r="AC80" i="6"/>
  <c r="AB80" i="6"/>
  <c r="AC79" i="6"/>
  <c r="AB79" i="6"/>
  <c r="AC78" i="6"/>
  <c r="AB78" i="6"/>
  <c r="AC77" i="6"/>
  <c r="AB77" i="6"/>
  <c r="AC76" i="6"/>
  <c r="AB76" i="6"/>
  <c r="AC75" i="6"/>
  <c r="AB75" i="6"/>
  <c r="AC74" i="6"/>
  <c r="AB74" i="6"/>
  <c r="AC73" i="6"/>
  <c r="AB73" i="6"/>
  <c r="AC72" i="6"/>
  <c r="AB72" i="6"/>
  <c r="AC71" i="6"/>
  <c r="AB71" i="6"/>
  <c r="AC70" i="6"/>
  <c r="AB70" i="6"/>
  <c r="AC69" i="6"/>
  <c r="AB69" i="6"/>
  <c r="AC68" i="6"/>
  <c r="AB68" i="6"/>
  <c r="AC67" i="6"/>
  <c r="AB67" i="6"/>
  <c r="AC66" i="6"/>
  <c r="AB66" i="6"/>
  <c r="AC65" i="6"/>
  <c r="AB65" i="6"/>
  <c r="AC64" i="6"/>
  <c r="AB64" i="6"/>
  <c r="AC63" i="6"/>
  <c r="AB63" i="6"/>
  <c r="AC62" i="6"/>
  <c r="AB62" i="6"/>
  <c r="AC61" i="6"/>
  <c r="AB61" i="6"/>
  <c r="AC60" i="6"/>
  <c r="AB60" i="6"/>
  <c r="AC59" i="6"/>
  <c r="AB59" i="6"/>
  <c r="AC58" i="6"/>
  <c r="AB58" i="6"/>
  <c r="AC57" i="6"/>
  <c r="AB57" i="6"/>
  <c r="AC56" i="6"/>
  <c r="AB56" i="6"/>
  <c r="AC55" i="6"/>
  <c r="AB55" i="6"/>
  <c r="AC54" i="6"/>
  <c r="AB54" i="6"/>
  <c r="AC53" i="6"/>
  <c r="AB53" i="6"/>
  <c r="AC52" i="6"/>
  <c r="AB52" i="6"/>
  <c r="AC51" i="6"/>
  <c r="AB51" i="6"/>
  <c r="AC50" i="6"/>
  <c r="AB50" i="6"/>
  <c r="AC49" i="6"/>
  <c r="AB49" i="6"/>
  <c r="AC48" i="6"/>
  <c r="AB48" i="6"/>
  <c r="AC47" i="6"/>
  <c r="AB47" i="6"/>
  <c r="AC46" i="6"/>
  <c r="AB46" i="6"/>
  <c r="AC45" i="6"/>
  <c r="AB45" i="6"/>
  <c r="AC44" i="6"/>
  <c r="AB44" i="6"/>
  <c r="AC43" i="6"/>
  <c r="AB43" i="6"/>
  <c r="AC42" i="6"/>
  <c r="AB42" i="6"/>
  <c r="AC41" i="6"/>
  <c r="AB41" i="6"/>
  <c r="AC39" i="6"/>
  <c r="AB39" i="6"/>
  <c r="AC38" i="6"/>
  <c r="AB38" i="6"/>
  <c r="AC37" i="6"/>
  <c r="AB37" i="6"/>
  <c r="AC36" i="6"/>
  <c r="AB36" i="6"/>
  <c r="AC35" i="6"/>
  <c r="AB35" i="6"/>
  <c r="AC34" i="6"/>
  <c r="AB34" i="6"/>
  <c r="AC33" i="6"/>
  <c r="AB33" i="6"/>
  <c r="AC32" i="6"/>
  <c r="AB32" i="6"/>
  <c r="AC31" i="6"/>
  <c r="AB31" i="6"/>
  <c r="AC30" i="6"/>
  <c r="AB30" i="6"/>
  <c r="AC29" i="6"/>
  <c r="AB29" i="6"/>
  <c r="AC28" i="6"/>
  <c r="AB28" i="6"/>
  <c r="AC27" i="6"/>
  <c r="AB27" i="6"/>
  <c r="AC26" i="6"/>
  <c r="AB26" i="6"/>
  <c r="AC25" i="6"/>
  <c r="AB25" i="6"/>
  <c r="AC24" i="6"/>
  <c r="AB24" i="6"/>
  <c r="AC23" i="6"/>
  <c r="AB23" i="6"/>
  <c r="AC22" i="6"/>
  <c r="AB22" i="6"/>
  <c r="AC21" i="6"/>
  <c r="AB21" i="6"/>
  <c r="AC20" i="6"/>
  <c r="AB20" i="6"/>
  <c r="AC19" i="6"/>
  <c r="AB19" i="6"/>
  <c r="AC18" i="6"/>
  <c r="AB18" i="6"/>
  <c r="AC17" i="6"/>
  <c r="AB17" i="6"/>
  <c r="AC16" i="6"/>
  <c r="AB16" i="6"/>
  <c r="AC15" i="6"/>
  <c r="AB15" i="6"/>
  <c r="AC14" i="6"/>
  <c r="AB14" i="6"/>
  <c r="AC13" i="6"/>
  <c r="AB13" i="6"/>
  <c r="AC12" i="6"/>
  <c r="AB12" i="6"/>
  <c r="AC11" i="6"/>
  <c r="AB11" i="6"/>
  <c r="AC10" i="6"/>
  <c r="AB10" i="6"/>
  <c r="AC9" i="6"/>
  <c r="AB9" i="6"/>
  <c r="AC8" i="6"/>
  <c r="AB8" i="6"/>
  <c r="AC7" i="6"/>
  <c r="AB7" i="6"/>
  <c r="AC6" i="6"/>
  <c r="AB6" i="6"/>
  <c r="AC5" i="6"/>
  <c r="AB5" i="6"/>
  <c r="AC4" i="6"/>
  <c r="AB4" i="6"/>
  <c r="AC3" i="6"/>
  <c r="AB3" i="6"/>
  <c r="AC2" i="6"/>
  <c r="AB2" i="6"/>
  <c r="D107" i="4"/>
  <c r="D106" i="4"/>
  <c r="D105" i="4"/>
  <c r="D104" i="4"/>
  <c r="D101" i="4"/>
  <c r="D100" i="4"/>
  <c r="B11" i="6"/>
  <c r="B110" i="6"/>
  <c r="B86" i="6"/>
  <c r="B85" i="6"/>
  <c r="B83" i="6"/>
  <c r="B81" i="6"/>
  <c r="B79" i="6"/>
  <c r="B40" i="6"/>
  <c r="B41" i="6"/>
  <c r="B28" i="6"/>
  <c r="B27" i="6"/>
  <c r="B76" i="6"/>
  <c r="B71" i="6"/>
  <c r="B63" i="6"/>
  <c r="B15" i="6"/>
  <c r="D124" i="4"/>
  <c r="D123" i="4"/>
  <c r="D154" i="4"/>
  <c r="D153" i="4"/>
  <c r="D152" i="4"/>
  <c r="D151" i="4"/>
  <c r="B78" i="6"/>
  <c r="B65" i="6"/>
  <c r="D150" i="4"/>
  <c r="D149" i="4"/>
  <c r="D148" i="4"/>
  <c r="D147" i="4"/>
  <c r="D146" i="4"/>
  <c r="D145" i="4"/>
  <c r="D36" i="4"/>
  <c r="D89" i="4"/>
  <c r="D68" i="4"/>
  <c r="D144" i="4"/>
  <c r="D143" i="4"/>
  <c r="D142" i="4"/>
  <c r="D141" i="4"/>
  <c r="D140" i="4"/>
  <c r="D139" i="4"/>
  <c r="D138" i="4"/>
  <c r="D137" i="4"/>
  <c r="D136" i="4"/>
  <c r="D135" i="4"/>
  <c r="D134" i="4"/>
  <c r="D133" i="4"/>
  <c r="D132" i="4"/>
  <c r="D131" i="4"/>
  <c r="D130" i="4"/>
  <c r="D129" i="4"/>
  <c r="D128" i="4"/>
  <c r="D127" i="4"/>
  <c r="D126" i="4"/>
  <c r="D125" i="4"/>
  <c r="D122" i="4"/>
  <c r="D121" i="4"/>
  <c r="D120" i="4"/>
  <c r="D119" i="4"/>
  <c r="D118" i="4"/>
  <c r="D116" i="4"/>
  <c r="D115" i="4"/>
  <c r="D114" i="4"/>
  <c r="D113" i="4"/>
  <c r="D112" i="4"/>
  <c r="D111" i="4"/>
  <c r="D110" i="4"/>
  <c r="D109" i="4"/>
  <c r="D108" i="4"/>
  <c r="D103" i="4"/>
  <c r="D102" i="4"/>
  <c r="D94" i="4"/>
  <c r="D93" i="4"/>
  <c r="D92" i="4"/>
  <c r="D91" i="4"/>
  <c r="D90" i="4"/>
  <c r="D88" i="4"/>
  <c r="D87" i="4"/>
  <c r="D86" i="4"/>
  <c r="D85" i="4"/>
  <c r="D84" i="4"/>
  <c r="D83" i="4"/>
  <c r="D82" i="4"/>
  <c r="D81" i="4"/>
  <c r="D80" i="4"/>
  <c r="D79" i="4"/>
  <c r="D78" i="4"/>
  <c r="D77" i="4"/>
  <c r="D76" i="4"/>
  <c r="D75" i="4"/>
  <c r="D74" i="4"/>
  <c r="D73" i="4"/>
  <c r="D72" i="4"/>
  <c r="D71" i="4"/>
  <c r="D70" i="4"/>
  <c r="D69" i="4"/>
  <c r="D67" i="4"/>
  <c r="D66" i="4"/>
  <c r="D65" i="4"/>
  <c r="D64" i="4"/>
  <c r="D63" i="4"/>
  <c r="D62" i="4"/>
  <c r="D61" i="4"/>
  <c r="D60" i="4"/>
  <c r="D59" i="4"/>
  <c r="D58" i="4"/>
  <c r="D57" i="4"/>
  <c r="D56" i="4"/>
  <c r="D55" i="4"/>
  <c r="D54" i="4"/>
  <c r="D53" i="4"/>
  <c r="D52" i="4"/>
  <c r="D49" i="4"/>
  <c r="D48" i="4"/>
  <c r="D47" i="4"/>
  <c r="D46" i="4"/>
  <c r="D45" i="4"/>
  <c r="D44" i="4"/>
  <c r="D43" i="4"/>
  <c r="D42" i="4"/>
  <c r="D41" i="4"/>
  <c r="D40" i="4"/>
  <c r="D39" i="4"/>
  <c r="D38" i="4"/>
  <c r="D37" i="4"/>
  <c r="D35" i="4"/>
  <c r="D34" i="4"/>
  <c r="D33" i="4"/>
  <c r="D32" i="4"/>
  <c r="D31" i="4"/>
  <c r="D30" i="4"/>
  <c r="D29" i="4"/>
  <c r="D28" i="4"/>
  <c r="D27" i="4"/>
  <c r="D26" i="4"/>
  <c r="D25" i="4"/>
  <c r="D24" i="4"/>
  <c r="D23" i="4"/>
  <c r="D22" i="4"/>
  <c r="D21" i="4"/>
  <c r="D20" i="4"/>
  <c r="D19" i="4"/>
  <c r="D18" i="4"/>
  <c r="D17" i="4"/>
  <c r="D16" i="4"/>
  <c r="D15" i="4"/>
  <c r="D14" i="4"/>
  <c r="D13" i="4"/>
  <c r="D12" i="4"/>
  <c r="D11" i="4"/>
  <c r="D10" i="4"/>
  <c r="D99" i="4"/>
  <c r="D98" i="4"/>
  <c r="D97" i="4"/>
  <c r="D96" i="4"/>
  <c r="D95" i="4"/>
  <c r="D9" i="4"/>
  <c r="D8" i="4"/>
  <c r="D7" i="4"/>
  <c r="D6" i="4"/>
  <c r="D5" i="4"/>
  <c r="D4" i="4"/>
  <c r="D3" i="4"/>
  <c r="D2" i="4"/>
  <c r="D51" i="4"/>
  <c r="D117" i="4"/>
  <c r="D50" i="4"/>
  <c r="B140" i="6"/>
  <c r="B135" i="6"/>
  <c r="B130" i="6"/>
  <c r="B136" i="6"/>
  <c r="B123" i="6"/>
  <c r="B125" i="6"/>
  <c r="B127" i="6"/>
  <c r="B129" i="6"/>
  <c r="B150" i="6"/>
  <c r="B148" i="6"/>
  <c r="B146" i="6"/>
  <c r="B144" i="6"/>
  <c r="B139" i="6"/>
  <c r="B134" i="6"/>
  <c r="B142" i="6"/>
  <c r="B137" i="6"/>
  <c r="B132" i="6"/>
  <c r="B119" i="6"/>
  <c r="B118" i="6"/>
  <c r="B115" i="6"/>
  <c r="B114" i="6"/>
  <c r="B113" i="6"/>
  <c r="B112" i="6"/>
  <c r="B109" i="6"/>
  <c r="B108" i="6"/>
  <c r="B107" i="6"/>
  <c r="B106" i="6"/>
  <c r="B105" i="6"/>
  <c r="B104" i="6"/>
  <c r="B103" i="6"/>
  <c r="B102" i="6"/>
  <c r="B101" i="6"/>
  <c r="B100" i="6"/>
  <c r="B99" i="6"/>
  <c r="B98" i="6"/>
  <c r="B97" i="6"/>
  <c r="B96" i="6"/>
  <c r="B95" i="6"/>
  <c r="B94" i="6"/>
  <c r="B93" i="6"/>
  <c r="B92" i="6"/>
  <c r="B91" i="6"/>
  <c r="B90" i="6"/>
  <c r="B89" i="6"/>
  <c r="B84" i="6"/>
  <c r="B82" i="6"/>
  <c r="B80" i="6"/>
  <c r="B77" i="6"/>
  <c r="B75" i="6"/>
  <c r="B74" i="6"/>
  <c r="B73" i="6"/>
  <c r="B72" i="6"/>
  <c r="B70" i="6"/>
  <c r="B69" i="6"/>
  <c r="B68" i="6"/>
  <c r="B67" i="6"/>
  <c r="B66" i="6"/>
  <c r="B64" i="6"/>
  <c r="B62" i="6"/>
  <c r="B61" i="6"/>
  <c r="B60" i="6"/>
  <c r="B59" i="6"/>
  <c r="B58" i="6"/>
  <c r="B57" i="6"/>
  <c r="B55" i="6"/>
  <c r="B54" i="6"/>
  <c r="B53" i="6"/>
  <c r="B52" i="6"/>
  <c r="B51" i="6"/>
  <c r="B50" i="6"/>
  <c r="B49" i="6"/>
  <c r="B48" i="6"/>
  <c r="B47" i="6"/>
  <c r="B46" i="6"/>
  <c r="B45" i="6"/>
  <c r="B44" i="6"/>
  <c r="B43" i="6"/>
  <c r="B42" i="6"/>
  <c r="B39" i="6"/>
  <c r="B37" i="6"/>
  <c r="B36" i="6"/>
  <c r="B35" i="6"/>
  <c r="B34" i="6"/>
  <c r="B33" i="6"/>
  <c r="B32" i="6"/>
  <c r="B31" i="6"/>
  <c r="B30" i="6"/>
  <c r="B29" i="6"/>
  <c r="B26" i="6"/>
  <c r="B25" i="6"/>
  <c r="B24" i="6"/>
  <c r="B23" i="6"/>
  <c r="B22" i="6"/>
  <c r="B21" i="6"/>
  <c r="B20" i="6"/>
  <c r="B19" i="6"/>
  <c r="B18" i="6"/>
  <c r="B17" i="6"/>
  <c r="B16" i="6"/>
  <c r="B14" i="6"/>
  <c r="B13" i="6"/>
  <c r="B12" i="6"/>
  <c r="B149" i="6"/>
  <c r="B147" i="6"/>
  <c r="B145" i="6"/>
  <c r="B138" i="6"/>
  <c r="B117" i="6"/>
  <c r="B116" i="6"/>
  <c r="B143" i="6"/>
  <c r="B141" i="6"/>
  <c r="B133" i="6"/>
  <c r="B131" i="6"/>
  <c r="B128" i="6"/>
  <c r="B126" i="6"/>
  <c r="B124" i="6"/>
  <c r="B122" i="6"/>
  <c r="B121" i="6"/>
  <c r="B120" i="6"/>
  <c r="B111" i="6"/>
  <c r="B88" i="6"/>
  <c r="B87" i="6"/>
  <c r="B56" i="6"/>
  <c r="B10" i="6"/>
  <c r="B9" i="6"/>
  <c r="B8" i="6"/>
  <c r="B7" i="6"/>
  <c r="B6" i="6"/>
  <c r="B5" i="6"/>
  <c r="B4" i="6"/>
  <c r="B3" i="6"/>
  <c r="B2" i="6"/>
</calcChain>
</file>

<file path=xl/sharedStrings.xml><?xml version="1.0" encoding="utf-8"?>
<sst xmlns="http://schemas.openxmlformats.org/spreadsheetml/2006/main" count="4757" uniqueCount="1249">
  <si>
    <t>REFID</t>
  </si>
  <si>
    <t>SysName</t>
  </si>
  <si>
    <t>SysNameBase</t>
  </si>
  <si>
    <t>SysName1stDesc</t>
  </si>
  <si>
    <t>SysName2ndDesc</t>
  </si>
  <si>
    <t>SysName3rdDesc</t>
  </si>
  <si>
    <t>AlertType</t>
  </si>
  <si>
    <t>CommonTerm</t>
  </si>
  <si>
    <t>Description</t>
  </si>
  <si>
    <t>DataType</t>
  </si>
  <si>
    <t>Format</t>
  </si>
  <si>
    <t>UOM</t>
  </si>
  <si>
    <t>UOM_UCUM</t>
  </si>
  <si>
    <t>Enum_Values</t>
  </si>
  <si>
    <t>Enum_Descriptions</t>
  </si>
  <si>
    <t>Range</t>
  </si>
  <si>
    <t>Example</t>
  </si>
  <si>
    <t>gp</t>
  </si>
  <si>
    <t>s</t>
  </si>
  <si>
    <t>Disc</t>
  </si>
  <si>
    <t>PART</t>
  </si>
  <si>
    <t>CODE10</t>
  </si>
  <si>
    <t>CF_CODE10</t>
  </si>
  <si>
    <t>System</t>
  </si>
  <si>
    <t>Dialysis</t>
  </si>
  <si>
    <t>A device or system used to treat renal failure delivered by removing toxins from the blood through an artificial kidney, called a dialyzer.</t>
  </si>
  <si>
    <t>M</t>
  </si>
  <si>
    <t>System (string)</t>
  </si>
  <si>
    <t>Identifier</t>
  </si>
  <si>
    <t>Device</t>
  </si>
  <si>
    <t>String</t>
  </si>
  <si>
    <t>Alphanumeric</t>
  </si>
  <si>
    <t>N/A</t>
  </si>
  <si>
    <t>--</t>
  </si>
  <si>
    <t>. . . MDC_ID_MODEL_MANUFACTURER</t>
  </si>
  <si>
    <t>Manufacturer</t>
  </si>
  <si>
    <r>
      <t xml:space="preserve">Dialysis Device </t>
    </r>
    <r>
      <rPr>
        <sz val="10"/>
        <rFont val="Calibri"/>
        <family val="2"/>
      </rPr>
      <t>Manufacturer</t>
    </r>
  </si>
  <si>
    <t>NxStage</t>
  </si>
  <si>
    <t>. . . MDC_ID_MODEL_NUMBER</t>
  </si>
  <si>
    <t>Model Number</t>
  </si>
  <si>
    <r>
      <t xml:space="preserve">Dialysis Device </t>
    </r>
    <r>
      <rPr>
        <sz val="10"/>
        <rFont val="Calibri"/>
        <family val="2"/>
      </rPr>
      <t xml:space="preserve">Model </t>
    </r>
  </si>
  <si>
    <t>System One</t>
  </si>
  <si>
    <t>. . . MDC_ID_PROD_SPEC_SERIAL</t>
  </si>
  <si>
    <t>Serial Number</t>
  </si>
  <si>
    <t>Dialysis Device Serial Number</t>
  </si>
  <si>
    <t>String containing the device’s serial number</t>
  </si>
  <si>
    <t>AS1000478</t>
  </si>
  <si>
    <t>. . . MDC_ID_PROD_SPEC_SW</t>
  </si>
  <si>
    <t>Software Version</t>
  </si>
  <si>
    <t xml:space="preserve">Device Software Version </t>
  </si>
  <si>
    <t>String defining the version of the software on the machine</t>
  </si>
  <si>
    <t>1.2.3.4</t>
  </si>
  <si>
    <t>. . . MDC_ATTR_ID_UDI</t>
  </si>
  <si>
    <t>Identifier, Unique</t>
  </si>
  <si>
    <t xml:space="preserve">Universal identifier, UDI </t>
  </si>
  <si>
    <t>Dialysis Device UDI</t>
  </si>
  <si>
    <t>O</t>
  </si>
  <si>
    <t>+M535NX10003A0/$$+735241/16D20180305J</t>
  </si>
  <si>
    <t>A device or subsystem used to treat renal failure delivered by removing toxins from the blood through an artificial kidney, called a dialyzer.</t>
  </si>
  <si>
    <t>Subsystem</t>
  </si>
  <si>
    <t>Machine Configuration</t>
  </si>
  <si>
    <t>The principal dialysis machine operational modes, treatment modality, settings and other information about the dialysis machine.</t>
  </si>
  <si>
    <t>Time</t>
  </si>
  <si>
    <t>Machine Time</t>
  </si>
  <si>
    <t xml:space="preserve">Dialysis Device Time </t>
  </si>
  <si>
    <t>Date and time as recorded on the dialysis device's internal clock with offset to UTC (based on location and DST)</t>
  </si>
  <si>
    <t>YYYYMMDDHHMMSS[.SSS]+/-ZZZZ</t>
  </si>
  <si>
    <t>20190421130045+/-0000</t>
  </si>
  <si>
    <t>Treatment</t>
  </si>
  <si>
    <t>Treatment Type</t>
  </si>
  <si>
    <t>Enumeration</t>
  </si>
  <si>
    <t>Treatment Location</t>
  </si>
  <si>
    <t>Current Phase</t>
  </si>
  <si>
    <t>Pending
Fill
Dwell
Drain
Complete</t>
  </si>
  <si>
    <t>APD Start Time</t>
  </si>
  <si>
    <t>Date Time</t>
  </si>
  <si>
    <t>APD End Time</t>
  </si>
  <si>
    <t xml:space="preserve">APD Total Volume </t>
  </si>
  <si>
    <t xml:space="preserve">Numeric </t>
  </si>
  <si>
    <t>mL</t>
  </si>
  <si>
    <t>APD Cycles</t>
  </si>
  <si>
    <t>XX</t>
  </si>
  <si>
    <t>min</t>
  </si>
  <si>
    <t>CAPD Start Time</t>
  </si>
  <si>
    <t>CAPD End Time</t>
  </si>
  <si>
    <t>CAPD Exchanges</t>
  </si>
  <si>
    <t>CAPD Total Volume</t>
  </si>
  <si>
    <t>X</t>
  </si>
  <si>
    <t>Dialysate Name</t>
  </si>
  <si>
    <t>Glucose</t>
  </si>
  <si>
    <t>XXX.X</t>
  </si>
  <si>
    <t>mmol/L</t>
  </si>
  <si>
    <t>Icodextrin</t>
  </si>
  <si>
    <t>Amino acid</t>
  </si>
  <si>
    <t>Other osmotic agent type</t>
  </si>
  <si>
    <t>Glucose
Dextrose
Icodextrin
Other</t>
  </si>
  <si>
    <t>Other osmotic agent concentration</t>
  </si>
  <si>
    <t>XX.XX</t>
  </si>
  <si>
    <t>%</t>
  </si>
  <si>
    <t>Bicarbonate (HCO3)</t>
  </si>
  <si>
    <t>Chloride (CL)</t>
  </si>
  <si>
    <t>Calcium (CA)</t>
  </si>
  <si>
    <t>Citrate</t>
  </si>
  <si>
    <t>Potassium (K)</t>
  </si>
  <si>
    <t>Magnesium</t>
  </si>
  <si>
    <t>Bag Volume</t>
  </si>
  <si>
    <t>L</t>
  </si>
  <si>
    <t>C4</t>
  </si>
  <si>
    <t>Fluid Source</t>
  </si>
  <si>
    <t>Source of the fluid.</t>
  </si>
  <si>
    <t>Exchange</t>
  </si>
  <si>
    <t>Peritoneal Exchange</t>
  </si>
  <si>
    <t>The values for the current and previous exchanges.</t>
  </si>
  <si>
    <t>Number</t>
  </si>
  <si>
    <t>Exchange Number</t>
  </si>
  <si>
    <t>Numeric</t>
  </si>
  <si>
    <t>1-9</t>
  </si>
  <si>
    <t>Fill Start time</t>
  </si>
  <si>
    <t>The time that the fill phase started.</t>
  </si>
  <si>
    <t>C1</t>
  </si>
  <si>
    <t>Fill End time</t>
  </si>
  <si>
    <t>The time that the fill phase ended.</t>
  </si>
  <si>
    <t>Fill mode</t>
  </si>
  <si>
    <t>XXXX</t>
  </si>
  <si>
    <t>Fluid temperature setting</t>
  </si>
  <si>
    <t>Fluid temperature</t>
  </si>
  <si>
    <t>XX.X</t>
  </si>
  <si>
    <t>degC</t>
  </si>
  <si>
    <t>Dwell Start time</t>
  </si>
  <si>
    <t>The time that the dwell phase started.</t>
  </si>
  <si>
    <t>C2</t>
  </si>
  <si>
    <t>Dwell End time</t>
  </si>
  <si>
    <t>The time that the dwell phase ended.</t>
  </si>
  <si>
    <t>Drain Start time</t>
  </si>
  <si>
    <t>The time that the drain phase started.</t>
  </si>
  <si>
    <t>C3</t>
  </si>
  <si>
    <t>Drain End time</t>
  </si>
  <si>
    <t>The time that the drain phase ended.</t>
  </si>
  <si>
    <t>Drain mode</t>
  </si>
  <si>
    <t>Air sensor state</t>
  </si>
  <si>
    <t>The state of the air sensor.</t>
  </si>
  <si>
    <t>Pressure</t>
  </si>
  <si>
    <t>mmHg</t>
  </si>
  <si>
    <t>Pump Speed</t>
  </si>
  <si>
    <t>The speed of the pump.</t>
  </si>
  <si>
    <t>ml/min</t>
  </si>
  <si>
    <t>Dialysate Temperature Sensor Input</t>
  </si>
  <si>
    <t>Dialysate temperature at the inlet.</t>
  </si>
  <si>
    <t>˚C</t>
  </si>
  <si>
    <t>Dialysate Temperature Sensor Output</t>
  </si>
  <si>
    <t>Dialysate temperature at the outlet.</t>
  </si>
  <si>
    <t>Dialysate Heater Bag Temperature Sensor</t>
  </si>
  <si>
    <t>Dialysate temperature in the heater bag.</t>
  </si>
  <si>
    <t>Device Internal Temperature Monitoring</t>
  </si>
  <si>
    <t>Temperature inside the cycler.</t>
  </si>
  <si>
    <t>Patient Pressure Sensor Value</t>
  </si>
  <si>
    <t>Dialysate pressure in the patient line.</t>
  </si>
  <si>
    <t>Dialysate Supply Pressure Sensor Value</t>
  </si>
  <si>
    <t>Dialysate pressure in the supply line(s).</t>
  </si>
  <si>
    <t>Drain Pressure Sensor Value</t>
  </si>
  <si>
    <t>Measurement of the air going to the patient.</t>
  </si>
  <si>
    <t>XXX</t>
  </si>
  <si>
    <t>Measurement of the air coming from the patient.</t>
  </si>
  <si>
    <t>Leak Sensor(s)</t>
  </si>
  <si>
    <t>Mains Power Monitoring</t>
  </si>
  <si>
    <t>Monitors AC line in.</t>
  </si>
  <si>
    <t>V</t>
  </si>
  <si>
    <t>Motor Voltage Monitoring</t>
  </si>
  <si>
    <t>Heater Input Voltage</t>
  </si>
  <si>
    <t>The heater input voltage level is monitored.</t>
  </si>
  <si>
    <t>Battery Charge Level Monitoring</t>
  </si>
  <si>
    <t>The battery voltage level is monitored.</t>
  </si>
  <si>
    <t xml:space="preserve">Voltage Monitoring </t>
  </si>
  <si>
    <t>The cycler monitors power supply voltages.</t>
  </si>
  <si>
    <t>Disposable Set Position Sensor</t>
  </si>
  <si>
    <t>The disposable set status is monitored.</t>
  </si>
  <si>
    <t>Strain Gauge Sensor Status</t>
  </si>
  <si>
    <t>The strain gauge state is monitored.</t>
  </si>
  <si>
    <t>g</t>
  </si>
  <si>
    <t>Pneumatic: Compressed air pressure</t>
  </si>
  <si>
    <t>Pneumatic: Vacuum pressure</t>
  </si>
  <si>
    <t>Hydraulic Fluid Pressure</t>
  </si>
  <si>
    <t>The speaker power and signals are monitored to ensure the speaker is active.</t>
  </si>
  <si>
    <t>Patient "Device"</t>
  </si>
  <si>
    <t>Patient channel</t>
  </si>
  <si>
    <t>A channel to hold information about the patient.</t>
  </si>
  <si>
    <t>Transport Type</t>
  </si>
  <si>
    <t>The rate at which small molecules cross the peritoneal membrane.</t>
  </si>
  <si>
    <t>Low
Medium Low
Medium High
High</t>
  </si>
  <si>
    <t>Catheter Type</t>
  </si>
  <si>
    <t>Catheter Placement date</t>
  </si>
  <si>
    <t>Date</t>
  </si>
  <si>
    <t>Dialysis Common Name</t>
  </si>
  <si>
    <t>Definition</t>
  </si>
  <si>
    <t>Code</t>
  </si>
  <si>
    <t>Condition</t>
  </si>
  <si>
    <t>Expression</t>
  </si>
  <si>
    <t>The Exchange Phase is Fill or greater</t>
  </si>
  <si>
    <t>The Exchange Phase is Drain or greater</t>
  </si>
  <si>
    <t>The Fluid Source is bags.</t>
  </si>
  <si>
    <t>. MDC_DEV_PRESS_BLD_NONINV_VMD</t>
  </si>
  <si>
    <t>Pressure, noninvasive</t>
  </si>
  <si>
    <t>Blood</t>
  </si>
  <si>
    <t>CVS</t>
  </si>
  <si>
    <t>Non-invasive blood pressure</t>
  </si>
  <si>
    <t>Instrument for the non-invasive measurement of blood pressure.</t>
  </si>
  <si>
    <t>MVC (2)</t>
  </si>
  <si>
    <t>. . MDC_DEV_PRESS_BLD_NONINV_CHAN</t>
  </si>
  <si>
    <t>MVC (3)</t>
  </si>
  <si>
    <t>. . . MDC_ATTR_TIME_PD_MSMT</t>
  </si>
  <si>
    <t>Duration</t>
  </si>
  <si>
    <t>Blood Pressure Measurement Interval Setting</t>
  </si>
  <si>
    <t>Time allowed to elapse between automatic blood pressure measurements. A value of zero indicates that automatic measurements are not being taken.</t>
  </si>
  <si>
    <t>minutes</t>
  </si>
  <si>
    <t>0 to 999</t>
  </si>
  <si>
    <t>. . . MDC_ATTR_PT_BODY_POSN</t>
  </si>
  <si>
    <t>Body Position (enumeration)</t>
  </si>
  <si>
    <t>Patient body position</t>
  </si>
  <si>
    <t>_TBL_04 – Patient Position</t>
  </si>
  <si>
    <t>SITTING
STANDING
SUPINE</t>
  </si>
  <si>
    <t>SUPINE</t>
  </si>
  <si>
    <t>. . . MDC_PRESS_BLD_NONINV_DIA</t>
  </si>
  <si>
    <t>Noninvasive, Diastolic</t>
  </si>
  <si>
    <t>phys high low thr</t>
  </si>
  <si>
    <t xml:space="preserve">Diastolic Pressure </t>
  </si>
  <si>
    <t>Minimum arterial pressure during relaxation and dilatation of the ventricles of the heart when the ventricles fill with blood</t>
  </si>
  <si>
    <t>mm[Hg]</t>
  </si>
  <si>
    <t>SDM (2)</t>
  </si>
  <si>
    <t>. . . MDC_PULS_RATE_NON_INV</t>
  </si>
  <si>
    <t>Rate</t>
  </si>
  <si>
    <t>Noninvasive, Pulse</t>
  </si>
  <si>
    <t xml:space="preserve">Heart Rate </t>
  </si>
  <si>
    <t>Number of heart beats per minute</t>
  </si>
  <si>
    <t>BPM</t>
  </si>
  <si>
    <t>{beats}/min</t>
  </si>
  <si>
    <t>RCE (2),,</t>
  </si>
  <si>
    <t>. . . MDC_PRESS_BLD_NONINV_MEAN</t>
  </si>
  <si>
    <t>Noninvasive, Mean</t>
  </si>
  <si>
    <t xml:space="preserve">Mean Arterial Pressure </t>
  </si>
  <si>
    <t>Average pressure in a patient's arteries during one cardiac cycle</t>
  </si>
  <si>
    <t>SDM (3)</t>
  </si>
  <si>
    <t>. . . MDC_PRESS_BLD_NONINV_SYS</t>
  </si>
  <si>
    <t>Noninvasive, Systolic</t>
  </si>
  <si>
    <t xml:space="preserve">Systolic Pressure </t>
  </si>
  <si>
    <t>Maximum arterial pressure during contraction of the left ventricle of the heart</t>
  </si>
  <si>
    <t>SDM (1)</t>
  </si>
  <si>
    <t>Weight</t>
  </si>
  <si>
    <t>Kg</t>
  </si>
  <si>
    <t>kg</t>
  </si>
  <si>
    <t>0 to 999.9</t>
  </si>
  <si>
    <t>75.9</t>
  </si>
  <si>
    <t>MMM</t>
  </si>
  <si>
    <t>Temperature</t>
  </si>
  <si>
    <t>Patient</t>
  </si>
  <si>
    <t>Patient Temperature</t>
  </si>
  <si>
    <t>Cel</t>
  </si>
  <si>
    <t>Blood Glucose</t>
  </si>
  <si>
    <t>Blood glucose at the start of treatment</t>
  </si>
  <si>
    <t>39.0</t>
  </si>
  <si>
    <r>
      <t xml:space="preserve">Patient </t>
    </r>
    <r>
      <rPr>
        <sz val="10"/>
        <rFont val="Calibri"/>
        <family val="2"/>
      </rPr>
      <t>body position at the time of the {blood pressure} measurement.</t>
    </r>
  </si>
  <si>
    <t>Scale</t>
  </si>
  <si>
    <t>Thermometer</t>
  </si>
  <si>
    <t>A channel to hold information about the patient's weight.</t>
  </si>
  <si>
    <t>A channel to hold information about the patient's temperature.</t>
  </si>
  <si>
    <t>A channel to hold information about the patient's glucose.</t>
  </si>
  <si>
    <t>Glucose "Device"</t>
  </si>
  <si>
    <t>Glucose Channel</t>
  </si>
  <si>
    <t>Scale "Device"</t>
  </si>
  <si>
    <t>Weight Channel</t>
  </si>
  <si>
    <t>Thermometer "Device"</t>
  </si>
  <si>
    <t>Temperature Channel</t>
  </si>
  <si>
    <t>Maximum Peritoneum Volume</t>
  </si>
  <si>
    <t>Minimum Initial Drain Volume</t>
  </si>
  <si>
    <t>Sample Reminder</t>
  </si>
  <si>
    <t>Bool</t>
  </si>
  <si>
    <t>This value is true when the user should be reminded to collect an effluent sample.</t>
  </si>
  <si>
    <t>Minimum Day Drain Time</t>
  </si>
  <si>
    <t>Minimum Day Drain Volume Percent</t>
  </si>
  <si>
    <t>Minimum Night Drain Time</t>
  </si>
  <si>
    <t>Estimated Night UF</t>
  </si>
  <si>
    <t>Medications Survey</t>
  </si>
  <si>
    <t>This value is true when the user should be surveyed for medications taken.</t>
  </si>
  <si>
    <t>Exchange Survey</t>
  </si>
  <si>
    <t>Temperature Measurement Phase</t>
  </si>
  <si>
    <t>The phase of the treatment when the patient should perform a temperature measurement.</t>
  </si>
  <si>
    <t>None
Pre
Post
Both</t>
  </si>
  <si>
    <t>Glucose Measurement Phase</t>
  </si>
  <si>
    <t>The phase of the treatment when the patient should perform a glocuse measurement.</t>
  </si>
  <si>
    <t>Weight Measurement Phase</t>
  </si>
  <si>
    <t>The phase of the treatment when the patient should perform a weight measurement.</t>
  </si>
  <si>
    <t>Blood Pressure Measurement Phase</t>
  </si>
  <si>
    <t>Pulse Measurement Phase</t>
  </si>
  <si>
    <t>The phase of the treatment when the patient should perform a blood pressure measurement.</t>
  </si>
  <si>
    <t>The phase of the treatment when the patient should perform a pulse measurement.</t>
  </si>
  <si>
    <t>60.0</t>
  </si>
  <si>
    <t>Target Weight</t>
  </si>
  <si>
    <t>75.0</t>
  </si>
  <si>
    <t>Tidal Percentage</t>
  </si>
  <si>
    <t>The percentage of Night Fill Volume to be drained during a tidal cycle.</t>
  </si>
  <si>
    <t>Full Drain Frequency</t>
  </si>
  <si>
    <t>ErrorEvent (numeric)</t>
  </si>
  <si>
    <t>Alert ID</t>
  </si>
  <si>
    <t>0 to 9999</t>
  </si>
  <si>
    <t>ErrorEvent (string)</t>
  </si>
  <si>
    <t>Alert Text</t>
  </si>
  <si>
    <t>Venous Air Detected</t>
  </si>
  <si>
    <r>
      <t>Safety Systen, ‹</t>
    </r>
    <r>
      <rPr>
        <b/>
        <sz val="10"/>
        <rFont val="Calibri"/>
        <family val="2"/>
      </rPr>
      <t>Notifications</t>
    </r>
    <r>
      <rPr>
        <sz val="10"/>
        <rFont val="Calibri"/>
        <family val="2"/>
      </rPr>
      <t>›</t>
    </r>
  </si>
  <si>
    <t>Use</t>
  </si>
  <si>
    <t>Maximum Initial Drain Time</t>
  </si>
  <si>
    <t>Numeric Array</t>
  </si>
  <si>
    <t>X.XXX</t>
  </si>
  <si>
    <t>The cycler monitors the information flow to the cloud to determine that the information has been sent.</t>
  </si>
  <si>
    <t>The number associated with the current alert. If no alert is active, then this object is not reported.</t>
  </si>
  <si>
    <r>
      <t>The text name of th</t>
    </r>
    <r>
      <rPr>
        <u/>
        <sz val="10"/>
        <rFont val="Calibri"/>
        <family val="2"/>
      </rPr>
      <t>e</t>
    </r>
    <r>
      <rPr>
        <sz val="10"/>
        <rFont val="Calibri"/>
        <family val="2"/>
      </rPr>
      <t xml:space="preserve"> current alert. If no alert is active, then this object is not reported. In most case this object will contain the text shown to the user.</t>
    </r>
  </si>
  <si>
    <t>Lactate</t>
  </si>
  <si>
    <t>This value is true when the user should be surveyed for number of day exchanges performed.</t>
  </si>
  <si>
    <t>String containing the device’s FDA required Universal Device Identifier . [Note: MDC_ATTR_ID_UDI contains three components:  UdiAuthority, UdiIssuer, UdiLabel to support  non-FDA entities, but currently there is no approved way of encoding this using HL7 V2; PRT-10 and PRT-16-20 is used instead; UdiLabel = PRT-10.]</t>
  </si>
  <si>
    <t>The number of the exchange in the current treatment. The first exchange is number 1.</t>
  </si>
  <si>
    <t>. . . MDC_CONC_GLU_CAPILLARY_PLASMA</t>
  </si>
  <si>
    <t>Glucose Entry Limits</t>
  </si>
  <si>
    <t>The minimum and maximum values for entry by the user.</t>
  </si>
  <si>
    <t>Numeric Range</t>
  </si>
  <si>
    <t>XX.X^XX.X</t>
  </si>
  <si>
    <t>. MDC_DEV_SPEC_PROFILE_SCALE</t>
  </si>
  <si>
    <t>. . MDC_DEV_CHAN</t>
  </si>
  <si>
    <t>. . . MDC_MASS_BODY_ACTUAL</t>
  </si>
  <si>
    <t>Patient Weight</t>
  </si>
  <si>
    <t>Weight of patient at beginning or end of treatment</t>
  </si>
  <si>
    <t>Weight Entry Limits</t>
  </si>
  <si>
    <t>XXX.X^XXX.X</t>
  </si>
  <si>
    <t>. MDC_DEV_SPEC_PROFILE_TEMP</t>
  </si>
  <si>
    <t>. . . MDC_TEMP_TYMP</t>
  </si>
  <si>
    <t>Temperature Entry  Limits</t>
  </si>
  <si>
    <t>. . . MDC_TEMP_ORAL</t>
  </si>
  <si>
    <t>. . . MDC_TEMP_BODY</t>
  </si>
  <si>
    <t>. . . MDC_TEMP_AXILLA</t>
  </si>
  <si>
    <t>Patient's temperature when measured at the ear drum.</t>
  </si>
  <si>
    <t>Patient's temperature when measured orally.</t>
  </si>
  <si>
    <t>Patient's temperature when measured at an unknown location</t>
  </si>
  <si>
    <t>Patient's temperature when measured at the arm pit.</t>
  </si>
  <si>
    <t>Diastolic Pressure Entry Limits</t>
  </si>
  <si>
    <t>The minimum and maximum value that the user can enter for a diastolic pressure.</t>
  </si>
  <si>
    <t>XXX^XXX</t>
  </si>
  <si>
    <t>Pulse Entry Limits</t>
  </si>
  <si>
    <t>The minimum and maximum value that the user can enter for a pulse measurement.</t>
  </si>
  <si>
    <t>Systolic Pressure Entry Limits</t>
  </si>
  <si>
    <t>The minimum and maximum value that the user can enter for a systolic pressure.</t>
  </si>
  <si>
    <t>Mean Arterial Pressure Entry Limits</t>
  </si>
  <si>
    <t>The minimum and maximum value that the user can enter for a mean arterial pressure.</t>
  </si>
  <si>
    <t>PD_TBL_02</t>
  </si>
  <si>
    <t>PD_TBL_03</t>
  </si>
  <si>
    <t>CAPD - Continuous Ambulatory Peritoneal Dialysis
APD _ Automated Peritoneal Dialysis
CCPD - Continuous Cycling Peritoneal Dialysis
NIPD - Nocturnal Intermittent Peritoneal Dialysis
PDPLUS - PD Plus
TPD - Tidal Peritoneal Dialysis
AAPD - Adapted Automated Peritoneal Dialysis
IPD - Intermittent Peritoneal Dialysis
OTHER - Undefined</t>
  </si>
  <si>
    <t>PD_TBL_01</t>
  </si>
  <si>
    <t>PD_TBL_06</t>
  </si>
  <si>
    <t>PD_TBL_07</t>
  </si>
  <si>
    <t>PD_TBL_08</t>
  </si>
  <si>
    <t>PD_TBL_09</t>
  </si>
  <si>
    <t>PD_TBL_10</t>
  </si>
  <si>
    <t>CAPD</t>
  </si>
  <si>
    <t>HOME</t>
  </si>
  <si>
    <t>COMPLETE</t>
  </si>
  <si>
    <t>BOTH</t>
  </si>
  <si>
    <t>0^999</t>
  </si>
  <si>
    <t>20^200</t>
  </si>
  <si>
    <t>PRE</t>
  </si>
  <si>
    <t>NONE</t>
  </si>
  <si>
    <t>0 to 99.9</t>
  </si>
  <si>
    <t>35.0^41.1</t>
  </si>
  <si>
    <t>PD_TBL_11</t>
  </si>
  <si>
    <t>Power Restored</t>
  </si>
  <si>
    <t>Status</t>
  </si>
  <si>
    <t>Dialysis, Peritoneal</t>
  </si>
  <si>
    <t>tech</t>
  </si>
  <si>
    <t>AC power restored</t>
  </si>
  <si>
    <t>T / F</t>
  </si>
  <si>
    <t>Fault</t>
  </si>
  <si>
    <t>External Memory</t>
  </si>
  <si>
    <t>External memory device error (e.g. external memory not available, cannot communicate, cannot be read, cannot be written)</t>
  </si>
  <si>
    <t>Device tilted</t>
  </si>
  <si>
    <t>Display</t>
  </si>
  <si>
    <t>Inconsistent safety-relevant information displayed</t>
  </si>
  <si>
    <t>Leak</t>
  </si>
  <si>
    <t>Disposable set leak</t>
  </si>
  <si>
    <t>Patient line pressure too high or low; check patient position</t>
  </si>
  <si>
    <t>Advice</t>
  </si>
  <si>
    <t>Load a new set</t>
  </si>
  <si>
    <t>Load new set and bags</t>
  </si>
  <si>
    <t>Invalid</t>
  </si>
  <si>
    <t>Measurement</t>
  </si>
  <si>
    <t>Patient ID</t>
  </si>
  <si>
    <t>Invalid Patient ID</t>
  </si>
  <si>
    <t>Abrupt weight change; possible scale interference.</t>
  </si>
  <si>
    <t>Potentially insufficient treatment detected</t>
  </si>
  <si>
    <t>Air Detected</t>
  </si>
  <si>
    <t>Maximum allowable air detected in cassette or lines.</t>
  </si>
  <si>
    <t>Valve</t>
  </si>
  <si>
    <t>Missing</t>
  </si>
  <si>
    <t>Cassette</t>
  </si>
  <si>
    <t>Cassette not detected</t>
  </si>
  <si>
    <t>Maximum allowable air detected in cassette.</t>
  </si>
  <si>
    <t>Cassette failure</t>
  </si>
  <si>
    <t>Drain complication encountered: check patient and drain lines</t>
  </si>
  <si>
    <t>Drain phase not completed</t>
  </si>
  <si>
    <t>Fill complication encountered: check heater, patient and drain lines</t>
  </si>
  <si>
    <t>Fill or refill phase not completed</t>
  </si>
  <si>
    <t>Blockage</t>
  </si>
  <si>
    <t>A line is blocked</t>
  </si>
  <si>
    <t>Blockage Check</t>
  </si>
  <si>
    <t>A line is blocked; checking is required.</t>
  </si>
  <si>
    <t>Tubing system blocked during inflow to patient.</t>
  </si>
  <si>
    <t>Tubing system blocked during outflow from patient.</t>
  </si>
  <si>
    <t>Slow Flow</t>
  </si>
  <si>
    <t>Fluid bag weight scale (volume) measurement error.</t>
  </si>
  <si>
    <t>Heater bag detected on the heater tray when not expected.</t>
  </si>
  <si>
    <t>Verify that the heater bag is on the heater tray and the heater line is not clamped</t>
  </si>
  <si>
    <t>Unexpected volume (of fluid) during initial drain</t>
  </si>
  <si>
    <t>Invalid prescription received.</t>
  </si>
  <si>
    <t>Priming error</t>
  </si>
  <si>
    <t>Dialysate solution detected on a line where it is not required by the prescription.</t>
  </si>
  <si>
    <t>Treatment delay</t>
  </si>
  <si>
    <t>Treatment time exceeded</t>
  </si>
  <si>
    <t>Negative Ultrafiltration</t>
  </si>
  <si>
    <t>Positive Ultrafiltration</t>
  </si>
  <si>
    <t>Error during monitoring of program execution synchronisation</t>
  </si>
  <si>
    <t>Patient security key or other credential is missing.</t>
  </si>
  <si>
    <t>Door is not closed or locked correctly.</t>
  </si>
  <si>
    <t>Filling heater bag</t>
  </si>
  <si>
    <t>Patient drain phase</t>
  </si>
  <si>
    <t>Patient fill or refill phase</t>
  </si>
  <si>
    <t>Patient disconnect timeout (intentional)</t>
  </si>
  <si>
    <t>Treatment paused (e.g. stop button pressed)</t>
  </si>
  <si>
    <t>Dialysate solution is warming</t>
  </si>
  <si>
    <t>Software error</t>
  </si>
  <si>
    <t>Temperature sensor error</t>
  </si>
  <si>
    <t>Error during the plausibility check of the time counter</t>
  </si>
  <si>
    <t>Invalid treatment data (e.g. possibly after a power failure)</t>
  </si>
  <si>
    <t>An error occurred during treatment</t>
  </si>
  <si>
    <t>Inconsistent treatment results</t>
  </si>
  <si>
    <t>An unrecoverable data error occurred during treatment</t>
  </si>
  <si>
    <t>An unrecoverable error occurred during treatment</t>
  </si>
  <si>
    <t>Valve malfunction</t>
  </si>
  <si>
    <t>Patient volume monitoring has identified a deviation</t>
  </si>
  <si>
    <t>AC Power fail (or short circuit in one of the devices connected to an auxiliary outlet)</t>
  </si>
  <si>
    <t>{device or sensor} Battery low</t>
  </si>
  <si>
    <t>A metric exceeds a given threshold</t>
  </si>
  <si>
    <t>Leakage in a gas or fluid filled system detected.</t>
  </si>
  <si>
    <t>Unrecoverable state machine error in communication.</t>
  </si>
  <si>
    <t>PD_TBL_05</t>
  </si>
  <si>
    <t>Bag
Online
Uknown</t>
  </si>
  <si>
    <t>PD_TBL_04</t>
  </si>
  <si>
    <t>The minimum volume to remove during the initial drain.</t>
  </si>
  <si>
    <t>Total volume  in APD exchanges.</t>
  </si>
  <si>
    <t xml:space="preserve"> Total volume in CAPD exchanges</t>
  </si>
  <si>
    <t>C5</t>
  </si>
  <si>
    <t>There are APD exchanges</t>
  </si>
  <si>
    <t>C6</t>
  </si>
  <si>
    <t>There are CAPD exchanges</t>
  </si>
  <si>
    <t>Minimum duration for a day time drain.</t>
  </si>
  <si>
    <t>Minimum duration for a night time drain.</t>
  </si>
  <si>
    <t>‹mds›</t>
  </si>
  <si>
    <t>‹vendor-text›</t>
  </si>
  <si>
    <t>‹mds-or-vmd›</t>
  </si>
  <si>
    <t>‹treatment-data›</t>
  </si>
  <si>
    <t>num_pd_patient_pressure</t>
  </si>
  <si>
    <t>num_pd_heater_and_drain_tray_weight</t>
  </si>
  <si>
    <t>‹mds-or-vmd›
‹any-bag-or-line›</t>
  </si>
  <si>
    <t>‹patient-line›</t>
  </si>
  <si>
    <t>num_pd_volume_drain_phase</t>
  </si>
  <si>
    <t>‹patient-line+›</t>
  </si>
  <si>
    <t>num_pd_volume_fill_phase
num_pd_volume_refill_phase</t>
  </si>
  <si>
    <t>‹patient+›</t>
  </si>
  <si>
    <t>‹patient-and-or-drain-line›</t>
  </si>
  <si>
    <t>num_pd_heater_bag_weight
num_pd_heater_and_drain_tray_weight</t>
  </si>
  <si>
    <t>num_pd_heater_bag_weight</t>
  </si>
  <si>
    <t>‹heater-bag-or-line›</t>
  </si>
  <si>
    <t>‹mds-or-vmd›
num_pd_heater_and_drain_tray_weight</t>
  </si>
  <si>
    <t>num_pd_volume_UF_total</t>
  </si>
  <si>
    <t>‹program-execution›</t>
  </si>
  <si>
    <t>‹mds-or-vmd-or-chan›</t>
  </si>
  <si>
    <t>num_pd_dialysate_temperature</t>
  </si>
  <si>
    <t>num_pd_heater_temperature</t>
  </si>
  <si>
    <t>‹patient-weight›
‹treatment-data›</t>
  </si>
  <si>
    <t>‹any-valve›</t>
  </si>
  <si>
    <t>num_pd_patient_volume</t>
  </si>
  <si>
    <t>MDC_EVT_AC_POWER_FAIL</t>
  </si>
  <si>
    <t>MDC_EVT_ADVIS_SETTING_CHK</t>
  </si>
  <si>
    <t>MDC_EVT_BATT_LO</t>
  </si>
  <si>
    <t>‹mds›
‹mds-or-vmd›</t>
  </si>
  <si>
    <t>MDC_EVT_HI</t>
  </si>
  <si>
    <t>MDC_EVT_HID_MALF</t>
  </si>
  <si>
    <t>MDC_EVT_HI_GT_LIM</t>
  </si>
  <si>
    <t>MDC_EVT_INTERNAL_SYSTEM_FAULT</t>
  </si>
  <si>
    <t>MDC_EVT_LEAK</t>
  </si>
  <si>
    <t>MDC_EVT_LO</t>
  </si>
  <si>
    <t>MDC_EVT_MSMT_ERR</t>
  </si>
  <si>
    <t>MDC_EVT_MSMT_FAIL</t>
  </si>
  <si>
    <t>MDC_EVT_MSMT_OUT_OF_RANGE</t>
  </si>
  <si>
    <t>MDC_EVT_MSMT_OUT_OF_RANGE_HI</t>
  </si>
  <si>
    <t>MDC_EVT_SELFTEST_FAILURE</t>
  </si>
  <si>
    <t>MDC_EVT_UNRECOV_ERR</t>
  </si>
  <si>
    <t>Heater Bag Weight</t>
  </si>
  <si>
    <t>Weight of the heater bag</t>
  </si>
  <si>
    <t>XXXX.X</t>
  </si>
  <si>
    <t>Pump Pressure</t>
  </si>
  <si>
    <t>The pressure at the pump outlet.</t>
  </si>
  <si>
    <t>num_pd_vacuum_pressure</t>
  </si>
  <si>
    <t>num_pd_pneumatic_pressure</t>
  </si>
  <si>
    <t>num_pd_drain_volume</t>
  </si>
  <si>
    <t>num_pd_drain_volume_initial_setting</t>
  </si>
  <si>
    <t>‹drain-line›</t>
  </si>
  <si>
    <t>‹supply-line›</t>
  </si>
  <si>
    <t>‹heater-line›</t>
  </si>
  <si>
    <t>‹supply-or-final-line›</t>
  </si>
  <si>
    <t>&lt;supply-line&gt;</t>
  </si>
  <si>
    <t>num_pd_drain_pressure</t>
  </si>
  <si>
    <t>num_pd_temperature</t>
  </si>
  <si>
    <t>‹pump-pressure-sensor›</t>
  </si>
  <si>
    <t>num_pd_pressure</t>
  </si>
  <si>
    <t>num_pd_volume_day_fill</t>
  </si>
  <si>
    <t>num_pd_volume_fill_except_last</t>
  </si>
  <si>
    <t>num_pd_volume_last_fill</t>
  </si>
  <si>
    <t>num_pd_volume_night_fill</t>
  </si>
  <si>
    <t>MDC_ATTR_PT_WEIGHT</t>
  </si>
  <si>
    <t>num_pd_therapy_time_setting</t>
  </si>
  <si>
    <t>num_pd_volume_tidal_setting</t>
  </si>
  <si>
    <t>num_pd_volume_UF_total_setting</t>
  </si>
  <si>
    <t>num_pd_volume_total_setting</t>
  </si>
  <si>
    <t>‹treatment-parameter›</t>
  </si>
  <si>
    <t>Logical Source</t>
  </si>
  <si>
    <t>MDC_MASS_BODY_ACTUAL</t>
  </si>
  <si>
    <r>
      <t>o</t>
    </r>
    <r>
      <rPr>
        <sz val="10"/>
        <rFont val="Calibri"/>
        <family val="2"/>
      </rPr>
      <t>C</t>
    </r>
  </si>
  <si>
    <t>The number of cycles between full drains when performing tidal exchanges. The values is expressed as the number of drains between full drains.</t>
  </si>
  <si>
    <t>The min amount of fluid to drain expressed as a percentage of the fill volume.</t>
  </si>
  <si>
    <t>The estimated UF volume for the night therapy. This value is used to keep track of the fluid balance for the patient, so that the fluid that was filled plus the fluid generated as UF is drained from the patient.</t>
  </si>
  <si>
    <t>PD_TBL_12</t>
  </si>
  <si>
    <t>The maximum volume to remove during the initial drain.</t>
  </si>
  <si>
    <t>Desired dialysate temperature during treatment</t>
  </si>
  <si>
    <t>Dialysate Temperature Setting</t>
  </si>
  <si>
    <t>The dialysis machine has detected an invalid weight change and the user must verify/confirm the weight.</t>
  </si>
  <si>
    <t>ADP Start Time</t>
  </si>
  <si>
    <t>ADP End Time</t>
  </si>
  <si>
    <t>ADP Volume</t>
  </si>
  <si>
    <t>ADP Cycler</t>
  </si>
  <si>
    <t>Setting</t>
  </si>
  <si>
    <t>CAPD Volume</t>
  </si>
  <si>
    <t>CAPD Cycles</t>
  </si>
  <si>
    <t>Peritoneum Max Volume</t>
  </si>
  <si>
    <t>Exchange Survey Required</t>
  </si>
  <si>
    <t>Medication Survey Required</t>
  </si>
  <si>
    <t>Sample Reminder Required</t>
  </si>
  <si>
    <t>Minimum Drain Time</t>
  </si>
  <si>
    <t>Minimum Drain Volume Percentage</t>
  </si>
  <si>
    <t>Last Drain Mode</t>
  </si>
  <si>
    <t>Last Drain UF Limit</t>
  </si>
  <si>
    <t>Night UF Estimate</t>
  </si>
  <si>
    <t>Dialysate Temperature</t>
  </si>
  <si>
    <t>Fluid</t>
  </si>
  <si>
    <t>Name</t>
  </si>
  <si>
    <t>Icodextrim</t>
  </si>
  <si>
    <t>Amino Acid</t>
  </si>
  <si>
    <t>Agent</t>
  </si>
  <si>
    <t>Agent Concentration</t>
  </si>
  <si>
    <t>Bicarb</t>
  </si>
  <si>
    <t>Chloride</t>
  </si>
  <si>
    <t>Lacatate</t>
  </si>
  <si>
    <t>Calcium</t>
  </si>
  <si>
    <t>Potassium</t>
  </si>
  <si>
    <t>Volume</t>
  </si>
  <si>
    <t>Source</t>
  </si>
  <si>
    <t>Phase</t>
  </si>
  <si>
    <t>Fill Start</t>
  </si>
  <si>
    <t>Fill End</t>
  </si>
  <si>
    <t>Fill Mode</t>
  </si>
  <si>
    <t>Fill Duration</t>
  </si>
  <si>
    <t>Fill Volume</t>
  </si>
  <si>
    <t>Fluid Temperature</t>
  </si>
  <si>
    <t>Dwell Duration</t>
  </si>
  <si>
    <t>Drain Mode</t>
  </si>
  <si>
    <t>Drain Duration</t>
  </si>
  <si>
    <t>Drain Volume</t>
  </si>
  <si>
    <t>Dwell Start</t>
  </si>
  <si>
    <t>Dwell End</t>
  </si>
  <si>
    <t>Drain Start</t>
  </si>
  <si>
    <t>Drain End</t>
  </si>
  <si>
    <t>Supply Line</t>
  </si>
  <si>
    <t>Drain Line</t>
  </si>
  <si>
    <t>Patient Line</t>
  </si>
  <si>
    <t>Machine State</t>
  </si>
  <si>
    <t>Speed</t>
  </si>
  <si>
    <t>Pump</t>
  </si>
  <si>
    <t>Temperature, In</t>
  </si>
  <si>
    <t>Dialysate</t>
  </si>
  <si>
    <t>Temperature, Out</t>
  </si>
  <si>
    <t>Heater Bag</t>
  </si>
  <si>
    <t>Voltage</t>
  </si>
  <si>
    <t>AC Mains</t>
  </si>
  <si>
    <t>Battery</t>
  </si>
  <si>
    <t>Power Supply</t>
  </si>
  <si>
    <t>Vacuum</t>
  </si>
  <si>
    <t>Pneumatics</t>
  </si>
  <si>
    <t>Supply Bag</t>
  </si>
  <si>
    <t>Device, Internal</t>
  </si>
  <si>
    <t>Air, In</t>
  </si>
  <si>
    <t>Air, Out</t>
  </si>
  <si>
    <t>Catheter Date</t>
  </si>
  <si>
    <t>Target</t>
  </si>
  <si>
    <t>Measurement Phase</t>
  </si>
  <si>
    <t>Pulse, noninvasive</t>
  </si>
  <si>
    <t>Entry Range</t>
  </si>
  <si>
    <t>Temperature, Tympanic</t>
  </si>
  <si>
    <t>Temperature, Oral</t>
  </si>
  <si>
    <t>Temperature, Body</t>
  </si>
  <si>
    <t>Temperature, Axillary</t>
  </si>
  <si>
    <t>Failure</t>
  </si>
  <si>
    <t>Communications</t>
  </si>
  <si>
    <t>Unrecoverable</t>
  </si>
  <si>
    <t>Timeout</t>
  </si>
  <si>
    <t>Error</t>
  </si>
  <si>
    <t>Deviation</t>
  </si>
  <si>
    <t>Software</t>
  </si>
  <si>
    <t>Air</t>
  </si>
  <si>
    <t>Compressed Air</t>
  </si>
  <si>
    <t>Message, User</t>
  </si>
  <si>
    <t>Abrupt Change</t>
  </si>
  <si>
    <t>Fill</t>
  </si>
  <si>
    <t>Incomplete</t>
  </si>
  <si>
    <t>Complication</t>
  </si>
  <si>
    <t>Drain</t>
  </si>
  <si>
    <t>Paused</t>
  </si>
  <si>
    <t>Disconnected</t>
  </si>
  <si>
    <t>Fill, Heater Bag</t>
  </si>
  <si>
    <t>The cycler has determined that the pump is no longer functional.</t>
  </si>
  <si>
    <t>Prescription</t>
  </si>
  <si>
    <t>Treatment Time</t>
  </si>
  <si>
    <t>Too Low</t>
  </si>
  <si>
    <t>UF</t>
  </si>
  <si>
    <t>Too High</t>
  </si>
  <si>
    <t>Door Position</t>
  </si>
  <si>
    <t>Timer</t>
  </si>
  <si>
    <t>General Error</t>
  </si>
  <si>
    <t>Inconsistent</t>
  </si>
  <si>
    <t>Strain Gauge</t>
  </si>
  <si>
    <t>Set Position</t>
  </si>
  <si>
    <t>Advisory</t>
  </si>
  <si>
    <t>Treatment, Data</t>
  </si>
  <si>
    <t>Priming</t>
  </si>
  <si>
    <t>Unused Line</t>
  </si>
  <si>
    <t>Out of Range</t>
  </si>
  <si>
    <t>Cassette Loading</t>
  </si>
  <si>
    <t>Check</t>
  </si>
  <si>
    <t>Treatment, Insufficient</t>
  </si>
  <si>
    <t>Patient Line Pressure</t>
  </si>
  <si>
    <t>Event</t>
  </si>
  <si>
    <t>Alert Type</t>
  </si>
  <si>
    <t>Usage</t>
  </si>
  <si>
    <t>Machine specific advisory</t>
  </si>
  <si>
    <t>Internal communication error.</t>
  </si>
  <si>
    <t>Slow flow in drain line should be checked by user.</t>
  </si>
  <si>
    <t>Slow flow in patient line should be checked by user.</t>
  </si>
  <si>
    <t>Slow flow in supply line should be checked by user.</t>
  </si>
  <si>
    <t>Blocked flow in patient inlet line.</t>
  </si>
  <si>
    <t>Bloced flow in drain line.</t>
  </si>
  <si>
    <t>Blocked flow in patient outlet line.</t>
  </si>
  <si>
    <t>Slow flow in heater line.</t>
  </si>
  <si>
    <t>Slow flow in drain line.</t>
  </si>
  <si>
    <t>Slow flow in patient line.</t>
  </si>
  <si>
    <t>Slow flow in supply line.</t>
  </si>
  <si>
    <t>Slow flow in patient inlet line.</t>
  </si>
  <si>
    <t>Slow flow in patient outlet line.</t>
  </si>
  <si>
    <t>Missing or disconnected dialysate line.</t>
  </si>
  <si>
    <t>Missing or disconnected patient line.</t>
  </si>
  <si>
    <t>Check drain line.</t>
  </si>
  <si>
    <t>Check heater line.</t>
  </si>
  <si>
    <t>Check patient line.</t>
  </si>
  <si>
    <t>Check dialysate/supply line.</t>
  </si>
  <si>
    <t>User should check the day fill volume setting.</t>
  </si>
  <si>
    <t>User should check the fill volume setting.</t>
  </si>
  <si>
    <t>User should check the last fill volume setting.</t>
  </si>
  <si>
    <t>User should check the nigh fill volume setting.</t>
  </si>
  <si>
    <t>The user should check the patient weight.</t>
  </si>
  <si>
    <t>The user should check the therapy time setting.</t>
  </si>
  <si>
    <t>The user should check the tidal setting.</t>
  </si>
  <si>
    <t>The user should check the total UF setting.</t>
  </si>
  <si>
    <t>The user should check the total volume setting.</t>
  </si>
  <si>
    <t>The user should check an unspecified treatment setting.</t>
  </si>
  <si>
    <t>Drain volume too high</t>
  </si>
  <si>
    <t>Patient pressure too high</t>
  </si>
  <si>
    <t>Pneumatic pressure too high</t>
  </si>
  <si>
    <t>Vacuum pressure too high</t>
  </si>
  <si>
    <t>Heater bag temperature too high</t>
  </si>
  <si>
    <t>HID failure</t>
  </si>
  <si>
    <t>Unspecified system fault.</t>
  </si>
  <si>
    <t>Manufacturer specific system fault.</t>
  </si>
  <si>
    <t>Drain volume too low</t>
  </si>
  <si>
    <t>Dialysate temperature too low</t>
  </si>
  <si>
    <t>Total UF volume is too low.</t>
  </si>
  <si>
    <t>Initial drain volume is too low.</t>
  </si>
  <si>
    <t>Patient Pressure too low</t>
  </si>
  <si>
    <t>Pneumatic pressure too low</t>
  </si>
  <si>
    <t>Vacuum pressure too low</t>
  </si>
  <si>
    <t>Heater bag temperature too low</t>
  </si>
  <si>
    <t>Unspecified error in patient pressure</t>
  </si>
  <si>
    <t>Unspecified error in dialysate temperature</t>
  </si>
  <si>
    <t>Unspecified error in heater bag weight</t>
  </si>
  <si>
    <t>Failure in heater bag weight</t>
  </si>
  <si>
    <t>Drain pressure out of range</t>
  </si>
  <si>
    <t>Unspecified measurement out of range</t>
  </si>
  <si>
    <t>Manufacturer specific measurement out of range.</t>
  </si>
  <si>
    <t>Vacuum pressure out of range</t>
  </si>
  <si>
    <t>Heater Bag Temperature out of range</t>
  </si>
  <si>
    <t>Dialysate temperature out of range</t>
  </si>
  <si>
    <t>Unspecified selftest failure</t>
  </si>
  <si>
    <t>Heater bag temperature selftest failure</t>
  </si>
  <si>
    <t>Manufacturer specific selftest failure.</t>
  </si>
  <si>
    <t>Pneumatic pressure selftest failure</t>
  </si>
  <si>
    <t>Vacuum pressure selftest failure</t>
  </si>
  <si>
    <t>Patient pressure selftest failure</t>
  </si>
  <si>
    <t>Drain pressure selftest failure</t>
  </si>
  <si>
    <t>Valve or pressure leak</t>
  </si>
  <si>
    <t>. . . MDC_TEMP_DEVICE_INTERNAL</t>
  </si>
  <si>
    <t>Dialysate pressure in the drain line.</t>
  </si>
  <si>
    <t>The patient's target weight. This is captured for information purposes only and is not used by the dialysis machine when determining treatment settings.</t>
  </si>
  <si>
    <t>. MDC_DEV_SPEC_PROFILE_GLUCOSE</t>
  </si>
  <si>
    <t>GLU
DEX
ICO
OTHER</t>
  </si>
  <si>
    <t>BAG
ONLINE
UNKNOWN</t>
  </si>
  <si>
    <t>AUTO
MANUAL</t>
  </si>
  <si>
    <t>Cycler
Manual</t>
  </si>
  <si>
    <t>TOBAG
TODRAIN
UNKNOWN</t>
  </si>
  <si>
    <t>Cycler to Bag
Cycler to drain
Manual</t>
  </si>
  <si>
    <t>AIR
FLUID
UNKNOWN</t>
  </si>
  <si>
    <t>Air
Fluid
Unknown</t>
  </si>
  <si>
    <t>LOW
MEDLOW
MEDHIGH
HIGH</t>
  </si>
  <si>
    <t>NONE
PRE
POST
BOTH</t>
  </si>
  <si>
    <t>NEVER
ALWAYS
UFLIMIT</t>
  </si>
  <si>
    <t>Never - It will never take place
Always - It will always take place
UF Limit - It will take place if the total estimated UF for the therapy is below the Extra Drain UF Limit. The Extra Drain UF Limit is expressed as a percentage of  total estimated UF for the therapy.</t>
  </si>
  <si>
    <t>PENDING
FILL
DWELL
DRAIN
COMPLETE</t>
  </si>
  <si>
    <t>HOME
CLINIC
OTHER</t>
  </si>
  <si>
    <t>Home
Clinic
Other/Unknown</t>
  </si>
  <si>
    <t>CAPD
APD
CCPD
NIPD
PDplus
TPD
aAPD
IPD
Other</t>
  </si>
  <si>
    <t>STRAIGHT-TENCK
OREO-ZELL
TWH
COILED-TENCK
STRAIGHT-SWAN-TENCK
COILED-SWAN-TENCK
STRAIGHT-MO-SWAN
COLIED-MO-SWAN
MON-POP
VINCENZA
DO-PAOLA
VALLI
ASH-ADV
CRUZ
OTHER</t>
  </si>
  <si>
    <t>Straight Tenckhoff
Oreopoulos-Zellerman
Toronto Western Hospital
Coiled Tenckhoff
Straight Swan-neck Tenckhoff 
Coiled Swan-neck Tenckhoff
Straight Missouri Swan-neck
Coiled Missouri Swan-neck
Moncrief-Popovich
Vincenza
Do Paolo
Valli (Balloon)
Ash Advantage (T-Fluted)
Cruz (Pail-Handle)
Other/Unknown</t>
  </si>
  <si>
    <t>Low Battery</t>
  </si>
  <si>
    <t>All</t>
  </si>
  <si>
    <t>Temporal</t>
  </si>
  <si>
    <t>Intradialytic</t>
  </si>
  <si>
    <t>. . . . MDC_ATTR_VAL_RANGE</t>
  </si>
  <si>
    <t>Air pressure is monitored. Compressed air is positive pressure.</t>
  </si>
  <si>
    <t>One or more elements touchscreen have failed.</t>
  </si>
  <si>
    <t>One or more elements of the display have failed.</t>
  </si>
  <si>
    <t>MDC_EVT_TOUCHSCREEN_FAIL</t>
  </si>
  <si>
    <t>MDC_EVT_SPEAKER_FAIL</t>
  </si>
  <si>
    <t>MDC_PRESS_BLD_NONINV_DIA</t>
  </si>
  <si>
    <t>phys</t>
  </si>
  <si>
    <t>MDC_PRESS_BLD_NONINV_SYS</t>
  </si>
  <si>
    <t>MDC_PULS_RATE_NON_INV</t>
  </si>
  <si>
    <t>Diastolic High</t>
  </si>
  <si>
    <t>Diastolic Low</t>
  </si>
  <si>
    <t>Systolic High</t>
  </si>
  <si>
    <t>Systolic Low</t>
  </si>
  <si>
    <t>Pulse High</t>
  </si>
  <si>
    <t>Pulse Low</t>
  </si>
  <si>
    <t>Diastolic pressure is too high.</t>
  </si>
  <si>
    <t>Diastolic pressure is too low.</t>
  </si>
  <si>
    <t>Systolic pressure is too high.</t>
  </si>
  <si>
    <t>Systolic pressure is too low.</t>
  </si>
  <si>
    <t>Pulse is too high.</t>
  </si>
  <si>
    <t>Pulse is too low.</t>
  </si>
  <si>
    <t>Actual</t>
  </si>
  <si>
    <t>Actual Fill volume</t>
  </si>
  <si>
    <t>Prescribed Fill volume</t>
  </si>
  <si>
    <t>Prescribed Drain volume</t>
  </si>
  <si>
    <t>Actual Drain volume</t>
  </si>
  <si>
    <t>. . . MDC_ATTR_CHAN_NUM_LOGICAL</t>
  </si>
  <si>
    <t>phys high thr</t>
  </si>
  <si>
    <t>MDC_TEMP_TYMP</t>
  </si>
  <si>
    <t>MDC_TEMP_ORAL</t>
  </si>
  <si>
    <t>MDC_TEMP_BODY</t>
  </si>
  <si>
    <t>MDC_TEMP_AXILLA</t>
  </si>
  <si>
    <t>Temperature High</t>
  </si>
  <si>
    <t>Temperature is too high</t>
  </si>
  <si>
    <t>tech high low thr</t>
  </si>
  <si>
    <t>Dialysate inlet temperature too low</t>
  </si>
  <si>
    <t>Dialysate inlet temperature too high</t>
  </si>
  <si>
    <t>Dialysate temperature too high</t>
  </si>
  <si>
    <t>Type</t>
  </si>
  <si>
    <t>Prescription Type</t>
  </si>
  <si>
    <t>EXCH</t>
  </si>
  <si>
    <t>Exchange Based
Treatment Based - Fixed Duration
Treatment Based - Fixed End Time</t>
  </si>
  <si>
    <t xml:space="preserve">EXCH
TXDUR
TXEND
</t>
  </si>
  <si>
    <t>PD_TBL_13</t>
  </si>
  <si>
    <t>Reload the disposable set</t>
  </si>
  <si>
    <t>This value specifies how the last drain phase is performed.</t>
  </si>
  <si>
    <t>\</t>
  </si>
  <si>
    <t>Enum_Table</t>
  </si>
  <si>
    <t>Prescribed Drain duration</t>
  </si>
  <si>
    <t>Actual Drain duration</t>
  </si>
  <si>
    <t>Prescribed drain duration</t>
  </si>
  <si>
    <t>Actual drain duration</t>
  </si>
  <si>
    <t>Prescribed Dwell Duration</t>
  </si>
  <si>
    <t>Actual Dwell Duration</t>
  </si>
  <si>
    <t>Actual dwell duration</t>
  </si>
  <si>
    <t>Prescribed dwell duration</t>
  </si>
  <si>
    <t>Prescribed Fill Duration</t>
  </si>
  <si>
    <t>Actual Fill Duration</t>
  </si>
  <si>
    <t>Actual fill duration</t>
  </si>
  <si>
    <t>Prescribed Fill duration</t>
  </si>
  <si>
    <t>&lt;vmd&gt;</t>
  </si>
  <si>
    <t>Drain Min Volume</t>
  </si>
  <si>
    <t>Drain Max Volume</t>
  </si>
  <si>
    <t>Heater Line</t>
  </si>
  <si>
    <t>RxUse</t>
  </si>
  <si>
    <t>MDCX_PDIALY_FLUID_SOURCE = BAG</t>
  </si>
  <si>
    <t>MDCX_PDIALY_TREAT_TYPE = APD</t>
  </si>
  <si>
    <t>MDCX_PDIALY_TREAT_TYPE = CAPD</t>
  </si>
  <si>
    <t>MDCX_PDIALY_CURRENT_PHASE = FILL or DWELL or DRAIN or COMPLETE</t>
  </si>
  <si>
    <t>MDCX_PDIALY_CURRENT_PHASE = DWELL or DRAIN or COMPLETE</t>
  </si>
  <si>
    <t>MDCX_PDIALY_CURRENT_PHASE = DRAIN or COMPLETE</t>
  </si>
  <si>
    <t>The Exchange Phase is Dwell or greater</t>
  </si>
  <si>
    <t>. . . MDC_ATTR_TIME_ABS</t>
  </si>
  <si>
    <t>C7</t>
  </si>
  <si>
    <t>The prescription type is exchange based.</t>
  </si>
  <si>
    <t>MDCX_PDIALY_PRESCRIPTION_TYPE = EXCH</t>
  </si>
  <si>
    <t>String containing device manufacturer's name</t>
  </si>
  <si>
    <t>String containing device manufacturer's model identifier for the device</t>
  </si>
  <si>
    <t>. . . MDC_ATTR_BATT_VOLTAGE</t>
  </si>
  <si>
    <t>0</t>
  </si>
  <si>
    <t>1(0)</t>
  </si>
  <si>
    <t>MVC(3)</t>
  </si>
  <si>
    <t>MMM(0)</t>
  </si>
  <si>
    <t>4113</t>
  </si>
  <si>
    <t>8</t>
  </si>
  <si>
    <t>4111</t>
  </si>
  <si>
    <t>4104</t>
  </si>
  <si>
    <t>. . . MDC_ATTR_ALERT_TEXT</t>
  </si>
  <si>
    <t>MVC(1)</t>
  </si>
  <si>
    <t>MVC(2)</t>
  </si>
  <si>
    <t>MVC(3)
MVC(3)
MVC(3)
MVC(3)
MVC(3)
MVC(3)</t>
  </si>
  <si>
    <t>1
1
1
1
1
1</t>
  </si>
  <si>
    <t>1</t>
  </si>
  <si>
    <t>MMM(2)</t>
  </si>
  <si>
    <t>MMM(1)</t>
  </si>
  <si>
    <t>Peritoneal Dialysis machine</t>
  </si>
  <si>
    <t>Peritoneal Dialysis subsystem</t>
  </si>
  <si>
    <t>Peritoneal Dialysis configuration</t>
  </si>
  <si>
    <t>The maximum prescribed amount of dialysate to fill the peritoneal cavity.</t>
  </si>
  <si>
    <t>This limit determines if the last drain is performed. The Last Drain UF Limit is expressed as a percentage of total estimated UF divided by the total drain volume. If the value is below the Last Drain UF Limit the last drain is performed.</t>
  </si>
  <si>
    <t>Total UF</t>
  </si>
  <si>
    <t>The estimated UF volume drained from the patient during the course of the treatment. Total UF is the sum of the UF for all of the indivial exchanges. The Initial Drain and Last Fill Volume are not included in the Total UF.</t>
  </si>
  <si>
    <t>Inlet Air Volume</t>
  </si>
  <si>
    <t>Outlet Air Volume</t>
  </si>
  <si>
    <t>The state of the cycler’s fluid leak sensor.</t>
  </si>
  <si>
    <t>LEAK
NOLEAK
UNKNOWN</t>
  </si>
  <si>
    <t>The current pressure from the vacuum pump. Vacuum is negative pressure.</t>
  </si>
  <si>
    <t>The current pressure from the hydraulic pump.</t>
  </si>
  <si>
    <t>The volume remaining in the current the supply bag. Note that for systems with more than one supply bag this value will have a saw tooth pattern resulting from the value going from 0 back up to the volume of a full bag when a bag switch occurs.</t>
  </si>
  <si>
    <t>Dialysate Heater Bag Volume</t>
  </si>
  <si>
    <t>The current volume of the heater bag.</t>
  </si>
  <si>
    <t>Leak sensor has detected a leak.</t>
  </si>
  <si>
    <t>Leak sensor failed selftest.</t>
  </si>
  <si>
    <t>num_pd_hydraulic_pressure</t>
  </si>
  <si>
    <t>Hydraulic pressure too high</t>
  </si>
  <si>
    <t>Leakage hydraulic system detected.</t>
  </si>
  <si>
    <t>Hydraulic pressure too low</t>
  </si>
  <si>
    <t>Hydraulic pressure selftest failure</t>
  </si>
  <si>
    <r>
      <t>Dialysate Supply Bag Volume</t>
    </r>
    <r>
      <rPr>
        <strike/>
        <sz val="10"/>
        <rFont val="Calibri (Body)"/>
      </rPr>
      <t xml:space="preserve"> </t>
    </r>
  </si>
  <si>
    <t>If this value appears in an exchange channel, it is the phase of the exchange. If the value appears in the treatment channel, it is the phase of the current exchange.</t>
  </si>
  <si>
    <t>Fluid Flow</t>
  </si>
  <si>
    <t>Fluid Outflow</t>
  </si>
  <si>
    <t>Fluid Line</t>
  </si>
  <si>
    <t>Fluid Inflow</t>
  </si>
  <si>
    <t>5473</t>
  </si>
  <si>
    <t>PartCode</t>
  </si>
  <si>
    <t>5478</t>
  </si>
  <si>
    <t>5483</t>
  </si>
  <si>
    <t>5487</t>
  </si>
  <si>
    <t>2</t>
  </si>
  <si>
    <t>27561</t>
  </si>
  <si>
    <t>27563</t>
  </si>
  <si>
    <t>27562</t>
  </si>
  <si>
    <t>27564</t>
  </si>
  <si>
    <t>258</t>
  </si>
  <si>
    <t>27565</t>
  </si>
  <si>
    <t>27566</t>
  </si>
  <si>
    <t>27567</t>
  </si>
  <si>
    <t>27568</t>
  </si>
  <si>
    <t>27569</t>
  </si>
  <si>
    <t>27570</t>
  </si>
  <si>
    <t>27571</t>
  </si>
  <si>
    <t>27572</t>
  </si>
  <si>
    <t>27573</t>
  </si>
  <si>
    <t>27574</t>
  </si>
  <si>
    <t>27575</t>
  </si>
  <si>
    <t>28162</t>
  </si>
  <si>
    <t>28161</t>
  </si>
  <si>
    <t>27576</t>
  </si>
  <si>
    <t>27577</t>
  </si>
  <si>
    <t>27578</t>
  </si>
  <si>
    <t>28166</t>
  </si>
  <si>
    <t>28170</t>
  </si>
  <si>
    <t>28174</t>
  </si>
  <si>
    <t>27579</t>
  </si>
  <si>
    <t>27580</t>
  </si>
  <si>
    <t>27581</t>
  </si>
  <si>
    <t>27582</t>
  </si>
  <si>
    <t>27583</t>
  </si>
  <si>
    <t>27584</t>
  </si>
  <si>
    <t>27585</t>
  </si>
  <si>
    <t>27586</t>
  </si>
  <si>
    <t>27587</t>
  </si>
  <si>
    <t>27588</t>
  </si>
  <si>
    <t>27589</t>
  </si>
  <si>
    <t>27590</t>
  </si>
  <si>
    <t>27591</t>
  </si>
  <si>
    <t>27592</t>
  </si>
  <si>
    <t>27593</t>
  </si>
  <si>
    <t>27594</t>
  </si>
  <si>
    <t>27595</t>
  </si>
  <si>
    <t>27596</t>
  </si>
  <si>
    <t>27597</t>
  </si>
  <si>
    <t>27598</t>
  </si>
  <si>
    <t>5515</t>
  </si>
  <si>
    <t>27599</t>
  </si>
  <si>
    <t>27600</t>
  </si>
  <si>
    <t>27601</t>
  </si>
  <si>
    <t>27602</t>
  </si>
  <si>
    <t>27603</t>
  </si>
  <si>
    <t>27604</t>
  </si>
  <si>
    <t>27605</t>
  </si>
  <si>
    <t>27606</t>
  </si>
  <si>
    <t>27607</t>
  </si>
  <si>
    <t>27608</t>
  </si>
  <si>
    <t>27609</t>
  </si>
  <si>
    <t>27610</t>
  </si>
  <si>
    <t>27611</t>
  </si>
  <si>
    <t>27612</t>
  </si>
  <si>
    <t>5519</t>
  </si>
  <si>
    <t>28176</t>
  </si>
  <si>
    <t>5523</t>
  </si>
  <si>
    <t>28180</t>
  </si>
  <si>
    <t>5527</t>
  </si>
  <si>
    <t>28184</t>
  </si>
  <si>
    <t>5531</t>
  </si>
  <si>
    <t>5535</t>
  </si>
  <si>
    <t>27613</t>
  </si>
  <si>
    <t>28188</t>
  </si>
  <si>
    <t>28192</t>
  </si>
  <si>
    <t>28196</t>
  </si>
  <si>
    <t>28200</t>
  </si>
  <si>
    <t>28204</t>
  </si>
  <si>
    <t>28208</t>
  </si>
  <si>
    <t>28212</t>
  </si>
  <si>
    <t>27614</t>
  </si>
  <si>
    <t>28216</t>
  </si>
  <si>
    <t>28220</t>
  </si>
  <si>
    <t>28224</t>
  </si>
  <si>
    <t>28228</t>
  </si>
  <si>
    <t>28232</t>
  </si>
  <si>
    <t>28236</t>
  </si>
  <si>
    <t>28240</t>
  </si>
  <si>
    <t>28244</t>
  </si>
  <si>
    <t>28248</t>
  </si>
  <si>
    <t>28252</t>
  </si>
  <si>
    <t>5538</t>
  </si>
  <si>
    <t>5543</t>
  </si>
  <si>
    <t>27615</t>
  </si>
  <si>
    <t>27616</t>
  </si>
  <si>
    <t>27617</t>
  </si>
  <si>
    <t>27618</t>
  </si>
  <si>
    <t>27619</t>
  </si>
  <si>
    <t>27620</t>
  </si>
  <si>
    <t>27621</t>
  </si>
  <si>
    <t>27622</t>
  </si>
  <si>
    <t>27623</t>
  </si>
  <si>
    <t>1::5491
1::5495
1::5499
1::5503
1::5507
1::5511</t>
  </si>
  <si>
    <t>5491
5495
5499
5503
5507
5511</t>
  </si>
  <si>
    <t>71027
71031
71035
71039
71043
71047</t>
  </si>
  <si>
    <t>3</t>
  </si>
  <si>
    <t>EVT(0)</t>
  </si>
  <si>
    <t>6434</t>
  </si>
  <si>
    <t>6436</t>
  </si>
  <si>
    <t>6438</t>
  </si>
  <si>
    <t>6440</t>
  </si>
  <si>
    <t>MDC_PDIALY_TEMP_HEATER_BAG</t>
  </si>
  <si>
    <t>MDC_EVT_TEMP_ERR</t>
  </si>
  <si>
    <t>MDC_PDIALY_TIDAL_PERCENTAGE</t>
  </si>
  <si>
    <t>MDC_DEV_PDIALY_VMD</t>
  </si>
  <si>
    <t>MDC_EVT_VALVE_MALF</t>
  </si>
  <si>
    <t>MDC_DEV_PDIALY_MACHINE_MDS</t>
  </si>
  <si>
    <t>MDC_EVT_ADVIS_USER_MESSAGE</t>
  </si>
  <si>
    <t>MDC_EVT_PATIENT_ID_INVALID</t>
  </si>
  <si>
    <t>MDC_EVT_TREATMENT_ERR</t>
  </si>
  <si>
    <t>MDC_EVT_UNRECOV_TREATMENT_ERR</t>
  </si>
  <si>
    <t>MDC_DEV_PDIALY_DRAIN_LINE_CHAN</t>
  </si>
  <si>
    <t>MDC_EVT_FLUID_FLOW_BLOCKED</t>
  </si>
  <si>
    <t>MDC_EVT_FLUID_FLOW_BLOCKED_CHK_REQD</t>
  </si>
  <si>
    <t>MDC_EVT_FLUID_FLOW_BLOCKED_OUTFLOW</t>
  </si>
  <si>
    <t>MDC_EVT_FLUID_FLOW_SLOW</t>
  </si>
  <si>
    <t>MDC_EVT_FLUID_LINE_CHK</t>
  </si>
  <si>
    <t>MDC_DEV_PDIALY_HEATER_LINE_CHAN</t>
  </si>
  <si>
    <t>MDC_EVT_PDIALY_HEATER_BAG_POSN_ERR_OR_LINE_CLAMPED_CHK_REQD</t>
  </si>
  <si>
    <t>MDC_DEV_PDIALY_MACH_STATE_CHAN</t>
  </si>
  <si>
    <t>MDC_EVT_PROGRAM_SYNC_ERROR</t>
  </si>
  <si>
    <t>MDC_EVT_AC_POWER_RESTORED</t>
  </si>
  <si>
    <t>MDC_EVT_DEVICE_TILTED</t>
  </si>
  <si>
    <t>MDC_EVT_EXTERNAL_MEMORY_ERROR</t>
  </si>
  <si>
    <t>MDC_EVT_PDIALY_COMM_FAILURE</t>
  </si>
  <si>
    <t>MDC_EVT_PDIALY_PUMP_FAILURE</t>
  </si>
  <si>
    <t>MDC_EVT_PDIALY_SET_POSITION_WRONG</t>
  </si>
  <si>
    <t>MDC_EVT_PDIALY_STRAIN_GAUGE_FAILURE</t>
  </si>
  <si>
    <t>MDC_EVT_DISPLAY_FAIL</t>
  </si>
  <si>
    <t>MDC_DEV_PDIALY_PATIENT_LINE_CHAN</t>
  </si>
  <si>
    <t>MDC_EVT_PDIALY_DRAIN_COMPLICATION_CHK_REQD</t>
  </si>
  <si>
    <t>MDC_EVT_PDIALY_FILL_COMPLICATION_CHK_REQD</t>
  </si>
  <si>
    <t>MDC_EVT_FLUID_FLOW_BLOCKED_INFLOW</t>
  </si>
  <si>
    <t>MDC_EVT_FLUID_FLOW_SLOW_INFLOW</t>
  </si>
  <si>
    <t>MDC_EVT_FLUID_FLOW_SLOW_OUTFLOW</t>
  </si>
  <si>
    <t>MDC_EVT_FLUID_LINE_ABSENT</t>
  </si>
  <si>
    <t>MDC_EVT_STAT_PDIALY_PATIENT_DRAIN_PHASE</t>
  </si>
  <si>
    <t>MDC_EVT_STAT_PDIALY_PATIENT_FILL_PHASE</t>
  </si>
  <si>
    <t>MDC_DEV_PDIALY_FLUID_1_CHAN
MDC_DEV_PDIALY_FLUID_2_CHAN
MDC_DEV_PDIALY_FLUID_3_CHAN
MDC_DEV_PDIALY_FLUID_4_CHAN
MDC_DEV_PDIALY_FLUID_5_CHAN
MDC_DEV_PDIALY_FLUID_6_CHAN
MDC_DEV_PDIALY_SUPPLY_LINE_CHAN</t>
  </si>
  <si>
    <t>MDC_EVT_PDIALY_SOLUTION_NOT_REQD</t>
  </si>
  <si>
    <t>MDC_DEV_PDIALY_TREATMENT_CHAN</t>
  </si>
  <si>
    <t>MDC_EVT_PDIALY_PRESCRIPTION_ERROR</t>
  </si>
  <si>
    <t>MDC_EVT_PDIALY_ULTRAFILTRATION_NEG</t>
  </si>
  <si>
    <t>MDC_EVT_PDIALY_ULTRAFILTRATION_POS</t>
  </si>
  <si>
    <t>MDC_EVT_TREATMENT_DATA_INVALID</t>
  </si>
  <si>
    <t>MDC_EVT_VOLUME_DEVIATION</t>
  </si>
  <si>
    <t>MDC_EVT_COMM_ERR_EXTERNAL</t>
  </si>
  <si>
    <t>MDC_EVT_COMM_ERR_INTERNAL</t>
  </si>
  <si>
    <t>MDC_EVT_DISPLAYED_VALUES_INCONSISTENT</t>
  </si>
  <si>
    <t>MDC_EVT_DISPOSABLE_SET_LEAK</t>
  </si>
  <si>
    <t>MDC_EVT_LOAD_NEW_SET</t>
  </si>
  <si>
    <t>MDC_EVT_LOAD_NEW_SET_AND_BAGS</t>
  </si>
  <si>
    <t>MDC_EVT_PDIALY_ADVIS_TREATMENT_MAY_BE_INSUFFICIENT</t>
  </si>
  <si>
    <t>MDC_EVT_PDIALY_AIR_DETECTED</t>
  </si>
  <si>
    <t>MDC_EVT_PDIALY_CASSETTE_ABSENT</t>
  </si>
  <si>
    <t>MDC_EVT_PDIALY_CASSETTE_AIR_DETECTED</t>
  </si>
  <si>
    <t>MDC_EVT_PDIALY_CASSETTE_FAILURE</t>
  </si>
  <si>
    <t>MDC_EVT_PDIALY_INITIAL_DRAIN_VOLUME_UNEXPECTED</t>
  </si>
  <si>
    <t>MDC_EVT_PDIALY_PRIMING_ERROR</t>
  </si>
  <si>
    <t>MDC_EVT_PDIALY_RELOAD_SET</t>
  </si>
  <si>
    <t>MDC_EVT_PDIALY_TREATMENT_PAUSED_TOO_LONG</t>
  </si>
  <si>
    <t>MDC_EVT_PDIALY_TREATMENT_TIME_EXCEEDED</t>
  </si>
  <si>
    <t>MDC_EVT_PT_SECURITY_KEY_ABSENT</t>
  </si>
  <si>
    <t>MDC_EVT_STAT_DOOR_NOT_CLOSED_OR_LOCKED_CORRECTLY</t>
  </si>
  <si>
    <t>MDC_EVT_STAT_PDIALY_HEATER_BAG_FILLING</t>
  </si>
  <si>
    <t>MDC_EVT_STAT_PDIALY_PT_DISCONN</t>
  </si>
  <si>
    <t>MDC_EVT_STAT_PDIALY_TREATMENT_PAUSED</t>
  </si>
  <si>
    <t>MDC_EVT_SW_ERR</t>
  </si>
  <si>
    <t>MDC_EVT_TIMER_ERR</t>
  </si>
  <si>
    <t>MDC_EVT_TREATMENT_RESULTS_INCONSISTENT</t>
  </si>
  <si>
    <t>MDC_EVT_UNRECOV_TREATMENT_DATA_ERR</t>
  </si>
  <si>
    <t>MDC_PDIALY_DRAIN_VOLUME</t>
  </si>
  <si>
    <t>MDC_EVT_PDIALY_DRAIN_PHASE_NOT_COMPLETED</t>
  </si>
  <si>
    <t>MDC_PDIALY_FILL_VOLUME_SETTING</t>
  </si>
  <si>
    <t>MDC_PDIALY_FILL_VOLUME</t>
  </si>
  <si>
    <t>MDC_EVT_PDIALY_FILL_PHASE_NOT_COMPLETED</t>
  </si>
  <si>
    <t>MDC_PDIALY_FLUID_LEAK_SENSOR_STATE</t>
  </si>
  <si>
    <t>MDC_PDIALY_PRESSURE_DRAIN</t>
  </si>
  <si>
    <t>MDC_PDIALY_PRESSURE_HYDRAULIC</t>
  </si>
  <si>
    <t>MDC_PDIALY_PRESSURE_PATIENT</t>
  </si>
  <si>
    <t>MDC_EVT_HDIALY_PT_LINE_PRESS_HI_LOW_POSN_CHK_REQD</t>
  </si>
  <si>
    <t>MDC_PDIALY_PRESSURE_PNEUMATIC</t>
  </si>
  <si>
    <t>MDC_EVT_PDIALY_VALVE_LEAK</t>
  </si>
  <si>
    <t>MDC_PDIALY_PRESSURE_VACUUM</t>
  </si>
  <si>
    <t>MDC_PDIALY_TEMP_DIALYSATE_IN</t>
  </si>
  <si>
    <t>MDC_PDIALY_TEMP_DIALYSATE_OUT</t>
  </si>
  <si>
    <t>MDC_EVT_STAT_SOLUTION_WARMING</t>
  </si>
  <si>
    <t>MDC_PDIALY_WEIGHT_HEATER_BAG</t>
  </si>
  <si>
    <t>MDC_EVT_PDIALY_ABRUPT_WEIGHT_CHANGE</t>
  </si>
  <si>
    <t>MDC_EVT_PDIALY_FLUID_BAG_WEIGHT_VOLUME_ERROR</t>
  </si>
  <si>
    <t>MDC_EVT_PDIALY_HEATER_BAG_ON_HEATER_TRAY_UNEXPECTED</t>
  </si>
  <si>
    <t>MDC_EVT_WEIGHT_INVALID_CHK_REQD</t>
  </si>
  <si>
    <t>. MDC_DEV_PDIALY_VMD</t>
  </si>
  <si>
    <t>. . MDC_DEV_PDIALY_MACH_CONFIG_CHAN</t>
  </si>
  <si>
    <t>. . MDC_DEV_PDIALY_TREATMENT_CHAN</t>
  </si>
  <si>
    <t>. . . MDC_PDIALY_TREAT_TYPE</t>
  </si>
  <si>
    <t>. . . MDC_PDIALY_TREAT_LOCATION</t>
  </si>
  <si>
    <t>. . . MDC_PDIALY_CURRENT_PHASE</t>
  </si>
  <si>
    <t>. . . MDC_PDIALY_PRESCRIPTION_TYPE</t>
  </si>
  <si>
    <t>. . . MDC_PDIALY_APD_START_TIME_SETTING</t>
  </si>
  <si>
    <t>. . . MDC_PDIALY_APD_END_TIME_SETTING</t>
  </si>
  <si>
    <t>. . . MDC_PDIALY_APD_TOTAL_VOLUME_SETTING</t>
  </si>
  <si>
    <t>. . . MDC_PDIALY_APD_CYCLES_SETTING</t>
  </si>
  <si>
    <t>. . . MDC_PDIALY_CAPD_START_TIME_SETTING</t>
  </si>
  <si>
    <t>. . . MDC_PDIALY_CAPD_END_TIME_SETTING</t>
  </si>
  <si>
    <t>. . . MDC_PDIALY_CAPD_TOTAL_VOLUME_SETTING</t>
  </si>
  <si>
    <t>. . . MDC_PDIALY_CAPD_CYCLES_SETTING</t>
  </si>
  <si>
    <t>. . . MDC_PDIALY_TIDAL_PERCENTAGE</t>
  </si>
  <si>
    <t>. . . MDC_PDIALY_FULL_DRAIN_FREQ</t>
  </si>
  <si>
    <t>. . . MDC_PDIALY_PERITONEUM_VOL_MAX</t>
  </si>
  <si>
    <t>. . . MDC_PDIALY_INIT_DRAIN_VOL_MIN_SETTING</t>
  </si>
  <si>
    <t>. . . MDC_PDIALY_INIT_DRAIN_VOL_MAX_SETTING</t>
  </si>
  <si>
    <t>. . . MDC_PDIALY_SAMPLE_REMINDER</t>
  </si>
  <si>
    <t>. . . MDC_PDIALY_MEDICATION_SURVEY</t>
  </si>
  <si>
    <t>. . . MDC_PDIALY_EXCHANGE_SURVEY</t>
  </si>
  <si>
    <t>. . . MDC_PDIALY_DAY_DRAIN_TIME_MIN_SETTING</t>
  </si>
  <si>
    <t>. . . MDC_PDIALY_DAY_DRAIN_VOL_PCT_MIN_SETTING</t>
  </si>
  <si>
    <t>. . . MDC_PDIALY_NIGHT_DRAIN_TIME_MIN_SETTING</t>
  </si>
  <si>
    <t>. . . MDC_PDIALY_LAST_DRAIN_MODE</t>
  </si>
  <si>
    <t>. . . MDC_PDIALY_LAST_DRAIN_UF_LIMIT</t>
  </si>
  <si>
    <t>. . . MDC_PDIALY_NIGHT_UF_ESTIMATE</t>
  </si>
  <si>
    <t>. . . MDC_PDIALY_TOTAL_UF_ESTIMATE</t>
  </si>
  <si>
    <t>. . . MDC_PDIALY_TEMP_DIALYSATE_SETTING</t>
  </si>
  <si>
    <t>. . MDC_DEV_PDIALY_FLUID_1_CHAN
. . MDC_DEV_PDIALY_FLUID_2_CHAN
. . MDC_DEV_PDIALY_FLUID_3_CHAN
. . MDC_DEV_PDIALY_FLUID_4_CHAN
. . MDC_DEV_PDIALY_FLUID_5_CHAN
. . MDC_DEV_PDIALY_FLUID_6_CHAN</t>
  </si>
  <si>
    <t>. . . MDC_PDIALY_FLUID_NAME</t>
  </si>
  <si>
    <t>. . . MDC_DIALY_FLUID_GLUCOSE_CONC</t>
  </si>
  <si>
    <t>. . . MDC_DIALY_FLUID_ICODEXTRIM_CONC</t>
  </si>
  <si>
    <t>. . . MDC_DIALY_FLUID_AMINO_ACID_CONC</t>
  </si>
  <si>
    <t>. . . MDC_DIALY_FLUID_OSMOTIC_AGENT</t>
  </si>
  <si>
    <t>. . . MDC_DIALY_FLUID_OSMOTIC_AGENT_CONC</t>
  </si>
  <si>
    <t>. . . MDC_DIALY_FLUID_BICARB_CONC</t>
  </si>
  <si>
    <t>. . . MDC_DIALY_FLUID_CHLORIDE_CONC</t>
  </si>
  <si>
    <t>. . . MDC_DIALY_FLUID_LACTATE_CONC</t>
  </si>
  <si>
    <t>. . . MDC_DIALY_FLUID_CALCIUM_CONC</t>
  </si>
  <si>
    <t>. . . MDC_DIALY_FLUID_CITRATE_CONC</t>
  </si>
  <si>
    <t>. . . MDC_DIALY_FLUID_POTASSIUM_CONC</t>
  </si>
  <si>
    <t>. . . MDC_DIALY_FLUID_MAGNESIUM_CONC</t>
  </si>
  <si>
    <t>. . . MDC_PDIALY_FLUID_BAG_VOLUME</t>
  </si>
  <si>
    <t>. . . MDC_PDIALY_FLUID_SOURCE</t>
  </si>
  <si>
    <t>. . MDC_DEV_PDIALY_EXCHANGE_CHAN</t>
  </si>
  <si>
    <t>See MDC_PDIALY_CURRENT_PHASE value in the Treatment Channel.</t>
  </si>
  <si>
    <t>. . . MDC_PDIALY_FILL_START_TIME</t>
  </si>
  <si>
    <t>. . . MDC_PDIALY_FILL_END_TIME</t>
  </si>
  <si>
    <t>. . . MDC_PDIALY_FILL_MODE</t>
  </si>
  <si>
    <t>. . . MDC_PDIALY_FILL_DURATION_SETTING</t>
  </si>
  <si>
    <t>. . . MDC_PDIALY_FILL_DURATION</t>
  </si>
  <si>
    <t>. . . MDC_PDIALY_FILL_VOLUME_SETTING</t>
  </si>
  <si>
    <t>. . . MDC_PDIALY_FILL_VOLUME</t>
  </si>
  <si>
    <t>. . . MDC_PDIALY_FLUID_TEMP_SETTING</t>
  </si>
  <si>
    <t>. . . MDC_PDIALY_FLUID_TEMP</t>
  </si>
  <si>
    <t>. . . MDC_PDIALY_DWELL_START_TIME</t>
  </si>
  <si>
    <t>. . . MDC_PDIALY_DWELL_END_TIME</t>
  </si>
  <si>
    <t>. . . MDC_PDIALY_DWELL_DURATION_SETTING</t>
  </si>
  <si>
    <t>. . . MDC_PDIALY_DWELL_DURATION</t>
  </si>
  <si>
    <t>. . . MDC_PDIALY_DRAIN_START_TIME</t>
  </si>
  <si>
    <t>. . . MDC_PDIALY_DRAIN_END_TIME</t>
  </si>
  <si>
    <t>. . . MDC_PDIALY_DRAIN_MODE</t>
  </si>
  <si>
    <t>. . . MDC_PDIALY_DRAIN_DURATION_SETTING</t>
  </si>
  <si>
    <t>. . . MDC_PDIALY_DRAIN_DURATION</t>
  </si>
  <si>
    <t>. . . MDC_PDIALY_DRAIN_VOLUME_SETTING</t>
  </si>
  <si>
    <t>. . . MDC_PDIALY_DRAIN_VOLUME</t>
  </si>
  <si>
    <t>. . MDC_DEV_PDIALY_SUPPLY_LINE_CHAN</t>
  </si>
  <si>
    <t>. . . MDC_PDIALY_PRESSURE_DIALYSATE</t>
  </si>
  <si>
    <t>. . MDC_DEV_PDIALY_DRAIN_LINE_CHAN</t>
  </si>
  <si>
    <t>. . . MDC_PDIALY_PRESSURE_DRAIN</t>
  </si>
  <si>
    <t>. . MDC_DEV_PDIALY_PATIENT_LINE_CHAN</t>
  </si>
  <si>
    <t>. . . MDC_PDIALY_PRESSURE_PATIENT</t>
  </si>
  <si>
    <t>. . MDC_DEV_PDIALY_HEATER_LINE_CHAN</t>
  </si>
  <si>
    <t>. . MDC_DEV_PDIALY_MACH_STATE_CHAN</t>
  </si>
  <si>
    <t>. . .MDC_ATTR_ALERT_CODE</t>
  </si>
  <si>
    <t>. . . MDC_PDIALY_AIR_SENSOR_STATE</t>
  </si>
  <si>
    <t>. . . MDC_PDIALY_PUMP_SPEED</t>
  </si>
  <si>
    <t>. . . MDC_PDIALY_PUMP_PRESSURE</t>
  </si>
  <si>
    <t>. . . MDC_PDIALY_TEMP_DIALYSATE_IN</t>
  </si>
  <si>
    <t>. . . MDC_PDIALY_TEMP_DIALYSATE_OUT</t>
  </si>
  <si>
    <t>. . . MDC_PDIALY_TEMP_HEATER_BAG</t>
  </si>
  <si>
    <t>. . . MDC_PDIALY_AIR_IN_VOL</t>
  </si>
  <si>
    <t>. . . MDC_PDIALY_AIR_OUT_VOL</t>
  </si>
  <si>
    <t>. . . MDC_PDIALY_FLUID_LEAK_SENSOR_STATE</t>
  </si>
  <si>
    <t>. . . MDC_ATTR_AC_MAINS_RMS</t>
  </si>
  <si>
    <t>. . . MDC_PDIALY_VOLTAGE_MOTOR</t>
  </si>
  <si>
    <t>. . . MDC_PDIALY_VOLTAGE_HEATER</t>
  </si>
  <si>
    <t>. . . MDC_ATTR_POWER_SUPPLY_VOLTAGE</t>
  </si>
  <si>
    <t>. . . MDC_PDIALY_PRESSURE_PNEUMATIC</t>
  </si>
  <si>
    <t>. . . MDC_PDIALY_PRESSURE_VACUUM</t>
  </si>
  <si>
    <t>. . . MDC_PDIALY_PRESSURE_HYDRAULIC</t>
  </si>
  <si>
    <t>. . . MDC_PDIALY_VOLUME_SUPPLY_BAG</t>
  </si>
  <si>
    <t>. . . MDC_PDIALY_VOLUME_HEATER_BAG</t>
  </si>
  <si>
    <t>. . . MDC_PDIALY_WEIGHT_HEATER_BAG</t>
  </si>
  <si>
    <t>. MDC_DEV_PDIALY_PATIENT_VMD</t>
  </si>
  <si>
    <t>. . MDC_DEV_PATIENT_INFO</t>
  </si>
  <si>
    <t>. . . MDC_PDIALY_PATIENT_TRANSPORT_TYPE</t>
  </si>
  <si>
    <t>. . . MDC_PDIALY_PATIENT_CATHETER_TYPE</t>
  </si>
  <si>
    <t>. . . MDC_PDIALY_PATIENT_CATHETER_DATE</t>
  </si>
  <si>
    <t>. . . MDC_PDIALY_PAT_TARGET_WT</t>
  </si>
  <si>
    <t>. . . MDC_DIALY_BLD_MEAS_PHASE</t>
  </si>
  <si>
    <t>. . . MDC_DIALY_PUL_MEAS_PHASE</t>
  </si>
  <si>
    <t>. . . MDC_DIALY_PAT_GLU_MEAS_PHASE</t>
  </si>
  <si>
    <t>. . . MDC_DIALY_PAT_WT_MEAS_PHASE</t>
  </si>
  <si>
    <t>. . . MDC_DIALY_PAT_TEMP_MEAS_PHASE</t>
  </si>
  <si>
    <t>C11</t>
  </si>
  <si>
    <t>C12</t>
  </si>
  <si>
    <t>C13</t>
  </si>
  <si>
    <t>C14</t>
  </si>
  <si>
    <t>APD Fixed Duration Prescription, (MDC_PDIALY_PRESCRIPTION_TYPE = TXDUR) &amp; (MDC_PDIALY_TREAT_TYPE = APD).</t>
  </si>
  <si>
    <t>APD Treatment Based Prescription, ((MDC_PDIALY_PRESCRIPTION_TYPE = TXDUR) | (MDC_PDIALY_PRESCIPTION_TYPE = TXEND)) &amp; (MDC_PDIALY_TREAT_TYPE = CPD)</t>
  </si>
  <si>
    <t>CPD Fixed Duration Prescription, (MDC_PDIALY_PRESCRIPTION_TYPE = TXDUR) &amp; (MDC_PDIALY_TREAT_TYPE = APD).</t>
  </si>
  <si>
    <t>CPD Treatment Based Prescription, ((MDC_PDIALY_PRESCRIPTION_TYPE = TXDUR) | (MDC_PDIALY_PRESCIPTION_TYPE = TXEND)) &amp; (MDC_PDIALY_TREAT_TYPE = CPD)</t>
  </si>
  <si>
    <t>Treatment channel</t>
  </si>
  <si>
    <t>Fluid source line or bag</t>
  </si>
  <si>
    <t>Fluid source line or bag channel</t>
  </si>
  <si>
    <t>Fluid supply line</t>
  </si>
  <si>
    <t>Fluid supply line channel</t>
  </si>
  <si>
    <t>Fluid drain line</t>
  </si>
  <si>
    <t>Fluid drain line channel</t>
  </si>
  <si>
    <t>Fluid patient line</t>
  </si>
  <si>
    <t>Fluid patient line channel</t>
  </si>
  <si>
    <t>Fluid heater line</t>
  </si>
  <si>
    <t>Fluid heater line channel</t>
  </si>
  <si>
    <t>Machine state</t>
  </si>
  <si>
    <t>Machine state channel</t>
  </si>
  <si>
    <t>FunctionalDisturbance</t>
  </si>
  <si>
    <t>Setting, ‹CheckingNecessary›</t>
  </si>
  <si>
    <t>Line</t>
  </si>
  <si>
    <t>Device, Fluid Line or Reservoir</t>
  </si>
  <si>
    <t>LimitEvent</t>
  </si>
  <si>
    <t>‹Low›, ‹val&lt;lim›</t>
  </si>
  <si>
    <t>Processing</t>
  </si>
  <si>
    <t>‹High›, ‹val&gt;lim›</t>
  </si>
  <si>
    <t>ErrorEvent</t>
  </si>
  <si>
    <t>Selftest, ‹Failure›</t>
  </si>
  <si>
    <t>Functional Disturbance</t>
  </si>
  <si>
    <t>System, Internal, ‹Fault›</t>
  </si>
  <si>
    <t>‹Leakage›</t>
  </si>
  <si>
    <t>Measurement, ‹Out of range›</t>
  </si>
  <si>
    <t>Measurement, ‹Error›</t>
  </si>
  <si>
    <t>Measurement, ‹Failed›</t>
  </si>
  <si>
    <t>Measurement, ‹Out of range›, ‹High›</t>
  </si>
  <si>
    <t>SignalQuality</t>
  </si>
  <si>
    <t>Device, Fluid Line</t>
  </si>
  <si>
    <t>Program execution, Synchonization</t>
  </si>
  <si>
    <t>StatusEvent</t>
  </si>
  <si>
    <t>AC Power, ‹Failure›</t>
  </si>
  <si>
    <t>PowerSupply</t>
  </si>
  <si>
    <t>Battery, ‹Low›</t>
  </si>
  <si>
    <t>HumanInterfaceDevice, ‹Malfunction›</t>
  </si>
  <si>
    <t>Device, HID</t>
  </si>
  <si>
    <t>StateMachine, ‹UnrecoverableError›</t>
  </si>
  <si>
    <t>Communication</t>
  </si>
  <si>
    <t>Tilted, off vertical axis</t>
  </si>
  <si>
    <t>Speaker, ‹Failure›</t>
  </si>
  <si>
    <t>Touchscreen, ‹Failure›</t>
  </si>
  <si>
    <t>Device, Display</t>
  </si>
  <si>
    <t>Treatment Data</t>
  </si>
  <si>
    <t>Deviation, from expected</t>
  </si>
  <si>
    <t>Inconsistent values</t>
  </si>
  <si>
    <t>External system or device</t>
  </si>
  <si>
    <t>Disposable Set</t>
  </si>
  <si>
    <t>Load New Set</t>
  </si>
  <si>
    <t>Load New Set And Bags</t>
  </si>
  <si>
    <t>Security Key, Patient Data</t>
  </si>
  <si>
    <t>Treatment Results</t>
  </si>
  <si>
    <t>Warming, Fluid</t>
  </si>
  <si>
    <t>Temperature may be too low</t>
  </si>
  <si>
    <t>Malfunction</t>
  </si>
  <si>
    <t>‹High, val&gt;lim›</t>
  </si>
  <si>
    <t>Measurement, ‹Invalid›, CheckingRequired</t>
  </si>
  <si>
    <t>Internal subsystem or component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</si>
</sst>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0"/>
      <name val="Calibri"/>
      <family val="2"/>
    </font>
    <font>
      <b/>
      <sz val="10"/>
      <name val="Calibri"/>
      <family val="2"/>
      <scheme val="minor"/>
    </font>
    <font>
      <sz val="10"/>
      <name val="Calibri"/>
      <family val="2"/>
      <scheme val="minor"/>
    </font>
    <font>
      <b/>
      <sz val="10"/>
      <name val="Calibri"/>
      <family val="2"/>
    </font>
    <font>
      <u/>
      <sz val="10"/>
      <name val="Calibri"/>
      <family val="2"/>
    </font>
    <font>
      <vertAlign val="superscript"/>
      <sz val="10"/>
      <name val="Calibri"/>
      <family val="2"/>
      <scheme val="minor"/>
    </font>
    <font>
      <strike/>
      <sz val="10"/>
      <name val="Calibri"/>
      <family val="2"/>
    </font>
    <font>
      <sz val="11"/>
      <name val="Aptos"/>
      <family val="2"/>
    </font>
    <font>
      <strike/>
      <sz val="10"/>
      <name val="Calibri (Body)"/>
    </font>
    <font>
      <sz val="8"/>
      <name val="Calibri"/>
      <family val="2"/>
      <scheme val="minor"/>
    </font>
    <font>
      <sz val="8"/>
      <name val="Calibri"/>
      <family val="2"/>
    </font>
    <font>
      <sz val="11"/>
      <name val="Calibri"/>
      <family val="2"/>
      <scheme val="minor"/>
    </font>
    <font>
      <b/>
      <sz val="10"/>
      <name val="Calibri (Body)"/>
    </font>
  </fonts>
  <fills count="10">
    <fill>
      <patternFill patternType="none"/>
    </fill>
    <fill>
      <patternFill patternType="gray125"/>
    </fill>
    <fill>
      <patternFill patternType="solid">
        <fgColor rgb="FFFFFF00"/>
        <bgColor indexed="64"/>
      </patternFill>
    </fill>
    <fill>
      <patternFill patternType="solid">
        <fgColor rgb="FFE0FFE0"/>
        <bgColor indexed="64"/>
      </patternFill>
    </fill>
    <fill>
      <patternFill patternType="solid">
        <fgColor rgb="FFFFFFE0"/>
        <bgColor indexed="64"/>
      </patternFill>
    </fill>
    <fill>
      <patternFill patternType="solid">
        <fgColor rgb="FFFFFFFF"/>
        <bgColor indexed="64"/>
      </patternFill>
    </fill>
    <fill>
      <patternFill patternType="solid">
        <fgColor rgb="FFD0FFFF"/>
        <bgColor indexed="64"/>
      </patternFill>
    </fill>
    <fill>
      <patternFill patternType="solid">
        <fgColor rgb="FFFFFFE0"/>
        <bgColor rgb="FF000000"/>
      </patternFill>
    </fill>
    <fill>
      <patternFill patternType="solid">
        <fgColor rgb="FFC00000"/>
        <bgColor indexed="64"/>
      </patternFill>
    </fill>
    <fill>
      <patternFill patternType="solid">
        <fgColor rgb="FFFFFFFF"/>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4">
    <xf numFmtId="0" fontId="0" fillId="0" borderId="0" xfId="0"/>
    <xf numFmtId="0" fontId="3" fillId="0" borderId="0" xfId="0" applyFont="1" applyAlignment="1">
      <alignment vertical="top"/>
    </xf>
    <xf numFmtId="0" fontId="3" fillId="0" borderId="1" xfId="0" applyFont="1" applyBorder="1" applyAlignment="1">
      <alignment horizontal="center" vertical="top"/>
    </xf>
    <xf numFmtId="0" fontId="3" fillId="6" borderId="1" xfId="0" applyFont="1" applyFill="1" applyBorder="1" applyAlignment="1">
      <alignment horizontal="center" vertical="top"/>
    </xf>
    <xf numFmtId="0" fontId="3" fillId="3" borderId="1" xfId="0" applyFont="1" applyFill="1" applyBorder="1" applyAlignment="1">
      <alignment horizontal="center" vertical="top"/>
    </xf>
    <xf numFmtId="0" fontId="3" fillId="4" borderId="1" xfId="0" applyFont="1" applyFill="1" applyBorder="1" applyAlignment="1">
      <alignment horizontal="center" vertical="top"/>
    </xf>
    <xf numFmtId="49" fontId="3" fillId="0" borderId="0" xfId="0" applyNumberFormat="1" applyFont="1" applyAlignment="1">
      <alignment horizontal="left" vertical="top"/>
    </xf>
    <xf numFmtId="0" fontId="3" fillId="0" borderId="0" xfId="0" applyFont="1" applyAlignment="1">
      <alignment horizontal="center" vertical="top"/>
    </xf>
    <xf numFmtId="49" fontId="3" fillId="0" borderId="0" xfId="0" applyNumberFormat="1" applyFont="1" applyAlignment="1">
      <alignment horizontal="left" vertical="top" wrapText="1"/>
    </xf>
    <xf numFmtId="0" fontId="2" fillId="0" borderId="1" xfId="0" applyFont="1" applyBorder="1" applyAlignment="1">
      <alignment horizontal="center" vertical="top"/>
    </xf>
    <xf numFmtId="49" fontId="3" fillId="0" borderId="0" xfId="0" applyNumberFormat="1" applyFont="1" applyAlignment="1">
      <alignment horizontal="center" vertical="top"/>
    </xf>
    <xf numFmtId="0" fontId="2" fillId="2" borderId="1" xfId="0" applyFont="1" applyFill="1" applyBorder="1" applyAlignment="1">
      <alignment horizontal="center" vertical="top"/>
    </xf>
    <xf numFmtId="49" fontId="2" fillId="0" borderId="0" xfId="0" applyNumberFormat="1" applyFont="1" applyAlignment="1">
      <alignment horizontal="left" vertical="top" wrapText="1"/>
    </xf>
    <xf numFmtId="49" fontId="3" fillId="0" borderId="0" xfId="0" applyNumberFormat="1" applyFont="1" applyAlignment="1" applyProtection="1">
      <alignment horizontal="left" vertical="top" wrapText="1"/>
      <protection locked="0"/>
    </xf>
    <xf numFmtId="49"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49" fontId="3" fillId="0" borderId="1" xfId="0" applyNumberFormat="1" applyFont="1" applyBorder="1" applyAlignment="1">
      <alignment horizontal="center" vertical="top" wrapText="1"/>
    </xf>
    <xf numFmtId="0" fontId="3" fillId="0" borderId="1" xfId="0" quotePrefix="1" applyFont="1" applyBorder="1" applyAlignment="1">
      <alignment horizontal="center" vertical="top" wrapText="1"/>
    </xf>
    <xf numFmtId="0" fontId="3" fillId="0" borderId="0" xfId="0" applyFont="1" applyAlignment="1">
      <alignment vertical="top" wrapText="1"/>
    </xf>
    <xf numFmtId="49" fontId="3" fillId="0" borderId="1" xfId="0" applyNumberFormat="1" applyFont="1" applyBorder="1" applyAlignment="1">
      <alignment horizontal="center" vertical="top"/>
    </xf>
    <xf numFmtId="49" fontId="2" fillId="3" borderId="1" xfId="0" applyNumberFormat="1" applyFont="1" applyFill="1" applyBorder="1" applyAlignment="1">
      <alignment horizontal="left" vertical="top" wrapText="1"/>
    </xf>
    <xf numFmtId="49" fontId="3" fillId="3" borderId="1" xfId="0" applyNumberFormat="1" applyFont="1" applyFill="1" applyBorder="1" applyAlignment="1">
      <alignment horizontal="left" vertical="top" wrapText="1"/>
    </xf>
    <xf numFmtId="49" fontId="3" fillId="3" borderId="1" xfId="0" applyNumberFormat="1" applyFont="1" applyFill="1" applyBorder="1" applyAlignment="1" applyProtection="1">
      <alignment horizontal="left" vertical="top" wrapText="1"/>
      <protection locked="0"/>
    </xf>
    <xf numFmtId="0" fontId="1" fillId="3" borderId="1"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top"/>
    </xf>
    <xf numFmtId="49" fontId="2" fillId="4" borderId="1" xfId="0" applyNumberFormat="1" applyFont="1" applyFill="1" applyBorder="1" applyAlignment="1">
      <alignment horizontal="left" vertical="top" wrapText="1"/>
    </xf>
    <xf numFmtId="0" fontId="3" fillId="7" borderId="1" xfId="0" applyFont="1" applyFill="1" applyBorder="1" applyAlignment="1">
      <alignment horizontal="left" vertical="top" wrapText="1"/>
    </xf>
    <xf numFmtId="49" fontId="3" fillId="7" borderId="1" xfId="0" applyNumberFormat="1" applyFont="1" applyFill="1" applyBorder="1" applyAlignment="1">
      <alignment horizontal="left" vertical="top" wrapText="1"/>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49" fontId="1" fillId="0" borderId="1" xfId="0" applyNumberFormat="1" applyFont="1" applyBorder="1" applyAlignment="1">
      <alignment horizontal="left" vertical="top" wrapText="1"/>
    </xf>
    <xf numFmtId="49" fontId="3" fillId="0" borderId="1" xfId="0" quotePrefix="1" applyNumberFormat="1" applyFont="1" applyBorder="1" applyAlignment="1">
      <alignment horizontal="center" vertical="top" wrapText="1"/>
    </xf>
    <xf numFmtId="0" fontId="3" fillId="5" borderId="1" xfId="0" applyFont="1" applyFill="1" applyBorder="1" applyAlignment="1">
      <alignment vertical="top" wrapText="1"/>
    </xf>
    <xf numFmtId="0" fontId="3" fillId="5" borderId="1" xfId="0" applyFont="1" applyFill="1" applyBorder="1" applyAlignment="1">
      <alignment horizontal="center" vertical="top" wrapText="1"/>
    </xf>
    <xf numFmtId="0" fontId="3" fillId="0" borderId="1" xfId="0" applyFont="1" applyBorder="1" applyAlignment="1">
      <alignment vertical="top"/>
    </xf>
    <xf numFmtId="4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left" vertical="top"/>
    </xf>
    <xf numFmtId="0" fontId="2" fillId="2" borderId="1" xfId="0" applyFont="1" applyFill="1" applyBorder="1" applyAlignment="1">
      <alignment horizontal="center" vertical="top" wrapText="1"/>
    </xf>
    <xf numFmtId="49" fontId="2" fillId="2" borderId="1" xfId="0" applyNumberFormat="1" applyFont="1" applyFill="1" applyBorder="1" applyAlignment="1">
      <alignment horizontal="center" vertical="top" wrapText="1"/>
    </xf>
    <xf numFmtId="49" fontId="2" fillId="6" borderId="1" xfId="0" applyNumberFormat="1" applyFont="1" applyFill="1" applyBorder="1" applyAlignment="1">
      <alignment horizontal="left" vertical="top" wrapText="1"/>
    </xf>
    <xf numFmtId="0" fontId="3" fillId="6" borderId="1" xfId="0" applyFont="1" applyFill="1" applyBorder="1" applyAlignment="1">
      <alignment horizontal="left" vertical="top" wrapText="1"/>
    </xf>
    <xf numFmtId="49" fontId="3" fillId="6" borderId="1" xfId="0" applyNumberFormat="1" applyFont="1" applyFill="1" applyBorder="1" applyAlignment="1">
      <alignment horizontal="left" vertical="top" wrapText="1"/>
    </xf>
    <xf numFmtId="0" fontId="2" fillId="6" borderId="1" xfId="0" applyFont="1" applyFill="1" applyBorder="1" applyAlignment="1">
      <alignment horizontal="center" vertical="top" wrapText="1"/>
    </xf>
    <xf numFmtId="49" fontId="2" fillId="6" borderId="1" xfId="0" applyNumberFormat="1" applyFont="1" applyFill="1" applyBorder="1" applyAlignment="1">
      <alignment horizontal="center" vertical="top" wrapText="1"/>
    </xf>
    <xf numFmtId="0" fontId="3" fillId="6" borderId="1" xfId="0" applyFont="1" applyFill="1" applyBorder="1" applyAlignment="1">
      <alignment horizontal="center" vertical="top" wrapText="1"/>
    </xf>
    <xf numFmtId="0" fontId="1" fillId="0" borderId="1" xfId="0" applyFont="1" applyBorder="1" applyAlignment="1">
      <alignment vertical="top" wrapText="1"/>
    </xf>
    <xf numFmtId="0" fontId="3" fillId="3" borderId="1" xfId="0" applyFont="1" applyFill="1" applyBorder="1" applyAlignment="1">
      <alignment horizontal="left" vertical="top" wrapText="1"/>
    </xf>
    <xf numFmtId="49" fontId="2" fillId="3" borderId="1" xfId="0" applyNumberFormat="1" applyFont="1" applyFill="1" applyBorder="1" applyAlignment="1">
      <alignment horizontal="center" vertical="top" wrapText="1"/>
    </xf>
    <xf numFmtId="0" fontId="3" fillId="3" borderId="1" xfId="0" applyFont="1" applyFill="1" applyBorder="1" applyAlignment="1">
      <alignment horizontal="center" vertical="top" wrapText="1"/>
    </xf>
    <xf numFmtId="0" fontId="3" fillId="4" borderId="1" xfId="0" applyFont="1" applyFill="1" applyBorder="1" applyAlignment="1">
      <alignment horizontal="left" vertical="top" wrapText="1"/>
    </xf>
    <xf numFmtId="49" fontId="3" fillId="4" borderId="1" xfId="0" applyNumberFormat="1" applyFont="1" applyFill="1" applyBorder="1" applyAlignment="1">
      <alignment horizontal="left" vertical="top" wrapText="1"/>
    </xf>
    <xf numFmtId="49" fontId="3" fillId="4" borderId="1" xfId="0" applyNumberFormat="1" applyFont="1" applyFill="1" applyBorder="1" applyAlignment="1" applyProtection="1">
      <alignment horizontal="left" vertical="top" wrapText="1"/>
      <protection locked="0"/>
    </xf>
    <xf numFmtId="49" fontId="2" fillId="4" borderId="1" xfId="0" applyNumberFormat="1" applyFont="1" applyFill="1" applyBorder="1" applyAlignment="1">
      <alignment horizontal="center" vertical="top" wrapText="1"/>
    </xf>
    <xf numFmtId="0" fontId="3" fillId="4" borderId="1" xfId="0" applyFont="1" applyFill="1" applyBorder="1" applyAlignment="1">
      <alignment horizontal="center" vertical="top" wrapText="1"/>
    </xf>
    <xf numFmtId="49" fontId="2" fillId="4" borderId="1" xfId="0" applyNumberFormat="1" applyFont="1" applyFill="1" applyBorder="1" applyAlignment="1">
      <alignment horizontal="left" vertical="top"/>
    </xf>
    <xf numFmtId="0" fontId="2" fillId="4" borderId="1" xfId="0" applyFont="1" applyFill="1" applyBorder="1" applyAlignment="1">
      <alignment vertical="top"/>
    </xf>
    <xf numFmtId="49" fontId="2" fillId="4" borderId="1" xfId="0" applyNumberFormat="1" applyFont="1" applyFill="1" applyBorder="1" applyAlignment="1">
      <alignment horizontal="center" vertical="top"/>
    </xf>
    <xf numFmtId="0" fontId="1" fillId="5" borderId="1" xfId="0" applyFont="1" applyFill="1" applyBorder="1" applyAlignment="1">
      <alignment horizontal="center" vertical="top" wrapText="1"/>
    </xf>
    <xf numFmtId="0" fontId="1" fillId="9" borderId="1" xfId="0" applyFont="1" applyFill="1" applyBorder="1" applyAlignment="1">
      <alignment vertical="top" wrapText="1"/>
    </xf>
    <xf numFmtId="0" fontId="2" fillId="4" borderId="1" xfId="0" applyFont="1" applyFill="1" applyBorder="1" applyAlignment="1">
      <alignment vertical="top" wrapText="1"/>
    </xf>
    <xf numFmtId="49" fontId="2" fillId="8" borderId="1" xfId="0" applyNumberFormat="1" applyFont="1" applyFill="1" applyBorder="1" applyAlignment="1">
      <alignment horizontal="left" vertical="top" wrapText="1"/>
    </xf>
    <xf numFmtId="0" fontId="1" fillId="0" borderId="1" xfId="0" applyFont="1" applyBorder="1" applyAlignment="1">
      <alignment horizontal="center" vertical="top" wrapText="1"/>
    </xf>
    <xf numFmtId="0" fontId="2" fillId="2" borderId="1" xfId="0" applyFont="1" applyFill="1" applyBorder="1" applyAlignment="1">
      <alignment vertical="top" wrapText="1"/>
    </xf>
    <xf numFmtId="0" fontId="2" fillId="6" borderId="1" xfId="0" applyFont="1" applyFill="1" applyBorder="1" applyAlignment="1">
      <alignment vertical="top" wrapText="1"/>
    </xf>
    <xf numFmtId="0" fontId="2" fillId="3" borderId="1" xfId="0" applyFont="1" applyFill="1" applyBorder="1" applyAlignment="1">
      <alignment vertical="top" wrapText="1"/>
    </xf>
    <xf numFmtId="49" fontId="2" fillId="4" borderId="1" xfId="0" applyNumberFormat="1" applyFont="1" applyFill="1" applyBorder="1" applyAlignment="1">
      <alignment vertical="top" wrapText="1"/>
    </xf>
    <xf numFmtId="49" fontId="3" fillId="0" borderId="1" xfId="0" applyNumberFormat="1" applyFont="1" applyBorder="1" applyAlignment="1">
      <alignment vertical="top" wrapText="1"/>
    </xf>
    <xf numFmtId="49" fontId="2" fillId="3" borderId="1" xfId="0" applyNumberFormat="1" applyFont="1" applyFill="1" applyBorder="1" applyAlignment="1">
      <alignment vertical="top" wrapText="1"/>
    </xf>
    <xf numFmtId="0" fontId="3" fillId="0" borderId="1" xfId="0" quotePrefix="1" applyFont="1" applyBorder="1" applyAlignment="1">
      <alignment vertical="top" wrapText="1"/>
    </xf>
    <xf numFmtId="0" fontId="3" fillId="0" borderId="1" xfId="0" quotePrefix="1" applyFont="1" applyBorder="1" applyAlignment="1">
      <alignment horizontal="center" vertical="top"/>
    </xf>
    <xf numFmtId="0" fontId="3" fillId="0" borderId="1" xfId="0" quotePrefix="1" applyFont="1" applyBorder="1" applyAlignment="1">
      <alignment vertical="top"/>
    </xf>
    <xf numFmtId="0" fontId="3" fillId="0" borderId="1" xfId="0" quotePrefix="1" applyFont="1" applyBorder="1" applyAlignment="1">
      <alignment horizontal="left" vertical="top" wrapText="1"/>
    </xf>
    <xf numFmtId="49" fontId="3" fillId="0" borderId="1" xfId="0" applyNumberFormat="1" applyFont="1" applyBorder="1" applyAlignment="1">
      <alignment horizontal="left" vertical="top"/>
    </xf>
    <xf numFmtId="0" fontId="6" fillId="0" borderId="1" xfId="0" applyFont="1" applyBorder="1" applyAlignment="1">
      <alignment horizontal="center" vertical="top" wrapText="1"/>
    </xf>
    <xf numFmtId="0" fontId="4" fillId="2" borderId="2" xfId="0" applyFont="1" applyFill="1" applyBorder="1" applyAlignment="1">
      <alignment horizontal="left" vertical="top" wrapText="1"/>
    </xf>
    <xf numFmtId="0" fontId="4" fillId="2" borderId="2" xfId="0" applyFont="1" applyFill="1" applyBorder="1" applyAlignment="1">
      <alignment horizontal="center" vertical="top" wrapText="1"/>
    </xf>
    <xf numFmtId="0" fontId="4" fillId="2" borderId="2" xfId="0" applyFont="1" applyFill="1" applyBorder="1" applyAlignment="1">
      <alignment horizontal="center" vertical="center" wrapText="1"/>
    </xf>
    <xf numFmtId="0" fontId="1" fillId="0" borderId="0" xfId="0" applyFont="1" applyAlignment="1">
      <alignment vertical="top" wrapText="1"/>
    </xf>
    <xf numFmtId="0" fontId="4" fillId="2" borderId="0" xfId="0" applyFont="1" applyFill="1" applyAlignment="1">
      <alignmen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center" vertical="top" wrapText="1"/>
    </xf>
    <xf numFmtId="0" fontId="7" fillId="0" borderId="0" xfId="0" applyFont="1" applyAlignment="1">
      <alignment vertical="top" wrapText="1"/>
    </xf>
    <xf numFmtId="0" fontId="1" fillId="3" borderId="1" xfId="0" applyFont="1" applyFill="1" applyBorder="1" applyAlignment="1">
      <alignment horizontal="center" vertical="top" wrapText="1"/>
    </xf>
    <xf numFmtId="0" fontId="3" fillId="0" borderId="0" xfId="0" applyFont="1" applyAlignment="1">
      <alignment horizontal="center" vertical="top" wrapText="1"/>
    </xf>
    <xf numFmtId="49" fontId="3" fillId="4" borderId="1" xfId="0" applyNumberFormat="1" applyFont="1" applyFill="1" applyBorder="1" applyAlignment="1" applyProtection="1">
      <alignment horizontal="center" vertical="top" wrapText="1"/>
      <protection locked="0"/>
    </xf>
    <xf numFmtId="49" fontId="2" fillId="2" borderId="1"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49" fontId="3" fillId="0" borderId="0" xfId="0" applyNumberFormat="1" applyFont="1" applyAlignment="1">
      <alignment vertical="top"/>
    </xf>
    <xf numFmtId="49" fontId="3" fillId="3" borderId="1" xfId="0" applyNumberFormat="1" applyFont="1" applyFill="1" applyBorder="1" applyAlignment="1">
      <alignment horizontal="center" vertical="top"/>
    </xf>
    <xf numFmtId="49" fontId="2" fillId="0" borderId="0" xfId="0" applyNumberFormat="1" applyFont="1" applyAlignment="1">
      <alignment vertical="top"/>
    </xf>
    <xf numFmtId="49" fontId="3" fillId="4" borderId="1" xfId="0" applyNumberFormat="1" applyFont="1" applyFill="1" applyBorder="1" applyAlignment="1">
      <alignment horizontal="center" vertical="top"/>
    </xf>
    <xf numFmtId="49" fontId="3" fillId="0" borderId="3" xfId="0" applyNumberFormat="1" applyFont="1" applyBorder="1" applyAlignment="1">
      <alignment horizontal="center" vertical="top"/>
    </xf>
    <xf numFmtId="0" fontId="8" fillId="0" borderId="1" xfId="0" quotePrefix="1" applyFont="1" applyBorder="1" applyAlignment="1">
      <alignment vertical="top" wrapText="1"/>
    </xf>
    <xf numFmtId="0" fontId="8" fillId="0" borderId="0" xfId="0" applyFont="1" applyAlignment="1">
      <alignment vertical="top" wrapText="1"/>
    </xf>
    <xf numFmtId="49" fontId="3" fillId="6" borderId="1" xfId="0" applyNumberFormat="1" applyFont="1" applyFill="1" applyBorder="1" applyAlignment="1" applyProtection="1">
      <alignment horizontal="left" vertical="top" wrapText="1"/>
      <protection locked="0"/>
    </xf>
    <xf numFmtId="0" fontId="10" fillId="0" borderId="1" xfId="0" applyFont="1" applyBorder="1" applyAlignment="1">
      <alignment vertical="top" wrapText="1"/>
    </xf>
    <xf numFmtId="0" fontId="10" fillId="0" borderId="1" xfId="0" applyFont="1" applyBorder="1" applyAlignment="1">
      <alignment vertical="top"/>
    </xf>
    <xf numFmtId="0" fontId="11" fillId="0" borderId="1" xfId="0" applyFont="1" applyBorder="1" applyAlignment="1">
      <alignment vertical="top" wrapText="1"/>
    </xf>
    <xf numFmtId="0" fontId="11" fillId="0" borderId="1" xfId="0" applyFont="1" applyBorder="1" applyAlignment="1">
      <alignment horizontal="center" vertical="top" wrapText="1"/>
    </xf>
    <xf numFmtId="0" fontId="11" fillId="0" borderId="0" xfId="0" applyFont="1" applyAlignment="1">
      <alignment vertical="top" wrapText="1"/>
    </xf>
    <xf numFmtId="49" fontId="3" fillId="3" borderId="3" xfId="0" applyNumberFormat="1" applyFont="1" applyFill="1" applyBorder="1" applyAlignment="1">
      <alignment horizontal="center" vertical="top"/>
    </xf>
    <xf numFmtId="49" fontId="3" fillId="4" borderId="3" xfId="0" applyNumberFormat="1" applyFont="1" applyFill="1" applyBorder="1" applyAlignment="1">
      <alignment horizontal="center" vertical="top"/>
    </xf>
    <xf numFmtId="49" fontId="2" fillId="4" borderId="1" xfId="0" quotePrefix="1" applyNumberFormat="1" applyFont="1" applyFill="1" applyBorder="1" applyAlignment="1">
      <alignment horizontal="center" vertical="top" wrapText="1"/>
    </xf>
    <xf numFmtId="0" fontId="10" fillId="0" borderId="4" xfId="0" applyFont="1" applyBorder="1" applyAlignment="1">
      <alignment vertical="top" wrapText="1"/>
    </xf>
    <xf numFmtId="0" fontId="1" fillId="0" borderId="2" xfId="0" applyFont="1" applyBorder="1" applyAlignment="1">
      <alignment horizontal="left" vertical="top" wrapText="1"/>
    </xf>
    <xf numFmtId="0" fontId="3" fillId="0" borderId="2" xfId="0" applyFont="1" applyBorder="1" applyAlignment="1">
      <alignment vertical="top" wrapText="1"/>
    </xf>
    <xf numFmtId="0" fontId="1" fillId="0" borderId="3" xfId="0" applyFont="1" applyBorder="1" applyAlignment="1">
      <alignment horizontal="left" vertical="top" wrapText="1"/>
    </xf>
    <xf numFmtId="0" fontId="3" fillId="0" borderId="3" xfId="0" applyFont="1" applyBorder="1" applyAlignment="1">
      <alignment vertical="top" wrapText="1"/>
    </xf>
    <xf numFmtId="0" fontId="10" fillId="0" borderId="1" xfId="0" applyFont="1" applyBorder="1" applyAlignment="1">
      <alignment vertical="center" wrapText="1"/>
    </xf>
    <xf numFmtId="0" fontId="3" fillId="2" borderId="1" xfId="0" applyFont="1" applyFill="1" applyBorder="1" applyAlignment="1">
      <alignment horizontal="center" vertical="top"/>
    </xf>
    <xf numFmtId="49" fontId="3" fillId="4" borderId="1" xfId="0" applyNumberFormat="1" applyFont="1" applyFill="1" applyBorder="1" applyAlignment="1">
      <alignment horizontal="center" vertical="top" wrapText="1"/>
    </xf>
    <xf numFmtId="0" fontId="7" fillId="0" borderId="1" xfId="0" applyFont="1" applyBorder="1" applyAlignment="1">
      <alignment horizontal="center" vertical="top" wrapText="1"/>
    </xf>
    <xf numFmtId="0" fontId="12" fillId="0" borderId="0" xfId="0" applyFont="1" applyAlignment="1">
      <alignment vertical="top"/>
    </xf>
    <xf numFmtId="0" fontId="12" fillId="0" borderId="0" xfId="0" applyFont="1" applyAlignment="1">
      <alignment vertical="top" wrapText="1"/>
    </xf>
    <xf numFmtId="0" fontId="3" fillId="0" borderId="0" xfId="0" applyFont="1"/>
    <xf numFmtId="0" fontId="12" fillId="0" borderId="0" xfId="0" applyFont="1" applyAlignment="1">
      <alignment vertical="center"/>
    </xf>
    <xf numFmtId="49" fontId="13" fillId="4" borderId="1" xfId="0" applyNumberFormat="1" applyFont="1" applyFill="1" applyBorder="1" applyAlignment="1">
      <alignment horizontal="left" vertical="top" wrapText="1"/>
    </xf>
    <xf numFmtId="0" fontId="13" fillId="4" borderId="1" xfId="0" applyFont="1" applyFill="1" applyBorder="1" applyAlignment="1">
      <alignment vertical="top"/>
    </xf>
    <xf numFmtId="0" fontId="13" fillId="4" borderId="1" xfId="0" applyFont="1" applyFill="1" applyBorder="1" applyAlignment="1">
      <alignment vertical="top" wrapText="1"/>
    </xf>
    <xf numFmtId="0" fontId="10" fillId="0" borderId="5" xfId="0" applyFont="1" applyBorder="1" applyAlignment="1">
      <alignment vertical="top" wrapText="1"/>
    </xf>
  </cellXfs>
  <cellStyles count="1">
    <cellStyle name="Normal" xfId="0" builtinId="0"/>
  </cellStyles>
  <dxfs count="0"/>
  <tableStyles count="0" defaultTableStyle="TableStyleMedium2" defaultPivotStyle="PivotStyleLight16"/>
  <colors>
    <mruColors>
      <color rgb="FFD0FFFF"/>
      <color rgb="FF66FFFF"/>
      <color rgb="FFE0FFE0"/>
      <color rgb="FFFFFFE0"/>
      <color rgb="FFFDE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9E4BA-A92A-4A3B-8E84-0FD8855EAD2A}">
  <sheetPr>
    <pageSetUpPr fitToPage="1"/>
  </sheetPr>
  <dimension ref="A1:AC150"/>
  <sheetViews>
    <sheetView tabSelected="1" zoomScale="98" zoomScaleNormal="98" workbookViewId="0">
      <pane xSplit="7" topLeftCell="H1" activePane="topRight" state="frozen"/>
      <selection pane="topRight" sqref="A1:XFD1048576"/>
    </sheetView>
  </sheetViews>
  <sheetFormatPr defaultColWidth="11.42578125" defaultRowHeight="12.75"/>
  <cols>
    <col min="1" max="1" width="51.42578125" style="8" customWidth="1"/>
    <col min="2" max="2" width="37.42578125" style="8" customWidth="1"/>
    <col min="3" max="3" width="21.140625" style="8" hidden="1" customWidth="1"/>
    <col min="4" max="4" width="27.42578125" style="8" hidden="1" customWidth="1"/>
    <col min="5" max="5" width="23.7109375" style="8" hidden="1" customWidth="1"/>
    <col min="6" max="6" width="23.140625" style="8" hidden="1" customWidth="1"/>
    <col min="7" max="7" width="17.28515625" style="6" customWidth="1"/>
    <col min="8" max="8" width="36" style="1" customWidth="1"/>
    <col min="9" max="9" width="39.85546875" style="20" customWidth="1"/>
    <col min="10" max="10" width="18.7109375" style="87" customWidth="1"/>
    <col min="11" max="11" width="25" style="87" customWidth="1"/>
    <col min="12" max="12" width="13.28515625" style="7" customWidth="1"/>
    <col min="13" max="13" width="13" style="7" customWidth="1"/>
    <col min="14" max="14" width="13.85546875" style="7" customWidth="1"/>
    <col min="15" max="15" width="15.28515625" style="10" customWidth="1"/>
    <col min="16" max="16" width="10.42578125" style="7" customWidth="1"/>
    <col min="17" max="17" width="8.42578125" style="7" customWidth="1"/>
    <col min="18" max="19" width="11.140625" style="1" customWidth="1"/>
    <col min="20" max="20" width="42.42578125" style="20" customWidth="1"/>
    <col min="21" max="21" width="11.42578125" style="7" customWidth="1"/>
    <col min="22" max="22" width="24" style="7" customWidth="1"/>
    <col min="23" max="24" width="3.42578125" style="10" customWidth="1"/>
    <col min="25" max="27" width="11.42578125" style="10" customWidth="1"/>
    <col min="28" max="29" width="11.42578125" style="7"/>
    <col min="30" max="16384" width="11.42578125" style="91"/>
  </cols>
  <sheetData>
    <row r="1" spans="1:29" ht="25.5">
      <c r="A1" s="38" t="s">
        <v>0</v>
      </c>
      <c r="B1" s="63" t="s">
        <v>1</v>
      </c>
      <c r="C1" s="63" t="s">
        <v>2</v>
      </c>
      <c r="D1" s="63" t="s">
        <v>3</v>
      </c>
      <c r="E1" s="63" t="s">
        <v>4</v>
      </c>
      <c r="F1" s="63" t="s">
        <v>5</v>
      </c>
      <c r="G1" s="39" t="s">
        <v>6</v>
      </c>
      <c r="H1" s="40" t="s">
        <v>7</v>
      </c>
      <c r="I1" s="40" t="s">
        <v>8</v>
      </c>
      <c r="J1" s="40" t="s">
        <v>569</v>
      </c>
      <c r="K1" s="40" t="s">
        <v>743</v>
      </c>
      <c r="L1" s="40" t="s">
        <v>9</v>
      </c>
      <c r="M1" s="40" t="s">
        <v>10</v>
      </c>
      <c r="N1" s="40" t="s">
        <v>11</v>
      </c>
      <c r="O1" s="41" t="s">
        <v>12</v>
      </c>
      <c r="P1" s="40" t="s">
        <v>307</v>
      </c>
      <c r="Q1" s="40" t="s">
        <v>810</v>
      </c>
      <c r="R1" s="40" t="s">
        <v>793</v>
      </c>
      <c r="S1" s="40" t="s">
        <v>13</v>
      </c>
      <c r="T1" s="65" t="s">
        <v>14</v>
      </c>
      <c r="U1" s="40" t="s">
        <v>15</v>
      </c>
      <c r="V1" s="40" t="s">
        <v>16</v>
      </c>
      <c r="W1" s="89" t="s">
        <v>17</v>
      </c>
      <c r="X1" s="89" t="s">
        <v>18</v>
      </c>
      <c r="Y1" s="89" t="s">
        <v>19</v>
      </c>
      <c r="Z1" s="89" t="s">
        <v>20</v>
      </c>
      <c r="AA1" s="89" t="s">
        <v>21</v>
      </c>
      <c r="AB1" s="113" t="s">
        <v>871</v>
      </c>
      <c r="AC1" s="113" t="s">
        <v>22</v>
      </c>
    </row>
    <row r="2" spans="1:29" ht="38.25">
      <c r="A2" s="42" t="s">
        <v>987</v>
      </c>
      <c r="B2" s="43" t="str">
        <f>C2 &amp; " | " &amp; D2 &amp; " | " &amp; E2 &amp; " | " &amp; F2</f>
        <v>System |  |  | Dialysis, Peritoneal</v>
      </c>
      <c r="C2" s="44" t="s">
        <v>23</v>
      </c>
      <c r="D2" s="44"/>
      <c r="E2" s="44"/>
      <c r="F2" s="14" t="s">
        <v>371</v>
      </c>
      <c r="G2" s="42"/>
      <c r="H2" s="98" t="s">
        <v>841</v>
      </c>
      <c r="I2" s="43" t="s">
        <v>25</v>
      </c>
      <c r="J2" s="47" t="s">
        <v>742</v>
      </c>
      <c r="K2" s="47" t="s">
        <v>742</v>
      </c>
      <c r="L2" s="45"/>
      <c r="M2" s="45"/>
      <c r="N2" s="45"/>
      <c r="O2" s="46"/>
      <c r="P2" s="45" t="s">
        <v>26</v>
      </c>
      <c r="Q2" s="45" t="s">
        <v>26</v>
      </c>
      <c r="R2" s="45"/>
      <c r="S2" s="45"/>
      <c r="T2" s="66"/>
      <c r="U2" s="3"/>
      <c r="V2" s="3"/>
      <c r="W2" s="90">
        <v>1</v>
      </c>
      <c r="X2" s="90"/>
      <c r="Y2" s="90" t="s">
        <v>834</v>
      </c>
      <c r="Z2" s="90" t="s">
        <v>838</v>
      </c>
      <c r="AA2" s="90" t="s">
        <v>870</v>
      </c>
      <c r="AB2" s="3" t="str">
        <f>Z2&amp;":"&amp;AA2</f>
        <v>1:5473</v>
      </c>
      <c r="AC2" s="90">
        <f>Z2*65536+AA2</f>
        <v>71009</v>
      </c>
    </row>
    <row r="3" spans="1:29" s="1" customFormat="1" ht="25.5">
      <c r="A3" s="33" t="s">
        <v>34</v>
      </c>
      <c r="B3" s="15" t="str">
        <f t="shared" ref="B3:B8" si="0">C3 &amp; " | " &amp; D3 &amp; " | " &amp; E3 &amp; " | " &amp; F3</f>
        <v>System (string) | Identifier | Manufacturer | Device</v>
      </c>
      <c r="C3" s="14" t="s">
        <v>27</v>
      </c>
      <c r="D3" s="14" t="s">
        <v>28</v>
      </c>
      <c r="E3" s="14" t="s">
        <v>35</v>
      </c>
      <c r="F3" s="14" t="s">
        <v>29</v>
      </c>
      <c r="G3" s="33"/>
      <c r="H3" s="16" t="s">
        <v>36</v>
      </c>
      <c r="I3" s="16" t="s">
        <v>822</v>
      </c>
      <c r="J3" s="17" t="s">
        <v>742</v>
      </c>
      <c r="K3" s="64" t="s">
        <v>742</v>
      </c>
      <c r="L3" s="17" t="s">
        <v>30</v>
      </c>
      <c r="M3" s="17" t="s">
        <v>31</v>
      </c>
      <c r="N3" s="17" t="s">
        <v>32</v>
      </c>
      <c r="O3" s="34" t="s">
        <v>33</v>
      </c>
      <c r="P3" s="17" t="s">
        <v>26</v>
      </c>
      <c r="Q3" s="17" t="s">
        <v>87</v>
      </c>
      <c r="R3" s="19" t="s">
        <v>33</v>
      </c>
      <c r="S3" s="19"/>
      <c r="T3" s="71" t="s">
        <v>33</v>
      </c>
      <c r="U3" s="17" t="s">
        <v>32</v>
      </c>
      <c r="V3" s="17" t="s">
        <v>37</v>
      </c>
      <c r="W3" s="9">
        <v>0</v>
      </c>
      <c r="X3" s="9"/>
      <c r="Y3" s="9" t="s">
        <v>826</v>
      </c>
      <c r="Z3" s="9">
        <v>8</v>
      </c>
      <c r="AA3" s="9">
        <v>7682</v>
      </c>
      <c r="AB3" s="2" t="str">
        <f t="shared" ref="AB3:AB7" si="1">Z3&amp;":"&amp;AA3</f>
        <v>8:7682</v>
      </c>
      <c r="AC3" s="21">
        <f t="shared" ref="AC3:AC7" si="2">Z3*65536+AA3</f>
        <v>531970</v>
      </c>
    </row>
    <row r="4" spans="1:29" s="1" customFormat="1" ht="25.5">
      <c r="A4" s="33" t="s">
        <v>38</v>
      </c>
      <c r="B4" s="15" t="str">
        <f t="shared" si="0"/>
        <v>System (string) | Identifier | Model Number | Device</v>
      </c>
      <c r="C4" s="14" t="s">
        <v>27</v>
      </c>
      <c r="D4" s="14" t="s">
        <v>28</v>
      </c>
      <c r="E4" s="14" t="s">
        <v>39</v>
      </c>
      <c r="F4" s="14" t="s">
        <v>29</v>
      </c>
      <c r="G4" s="33"/>
      <c r="H4" s="16" t="s">
        <v>40</v>
      </c>
      <c r="I4" s="16" t="s">
        <v>823</v>
      </c>
      <c r="J4" s="17" t="s">
        <v>742</v>
      </c>
      <c r="K4" s="64" t="s">
        <v>742</v>
      </c>
      <c r="L4" s="17" t="s">
        <v>30</v>
      </c>
      <c r="M4" s="17" t="s">
        <v>31</v>
      </c>
      <c r="N4" s="17" t="s">
        <v>32</v>
      </c>
      <c r="O4" s="34" t="s">
        <v>33</v>
      </c>
      <c r="P4" s="17" t="s">
        <v>26</v>
      </c>
      <c r="Q4" s="17" t="s">
        <v>87</v>
      </c>
      <c r="R4" s="19" t="s">
        <v>33</v>
      </c>
      <c r="S4" s="19"/>
      <c r="T4" s="71" t="s">
        <v>33</v>
      </c>
      <c r="U4" s="17" t="s">
        <v>32</v>
      </c>
      <c r="V4" s="17" t="s">
        <v>41</v>
      </c>
      <c r="W4" s="9">
        <v>0</v>
      </c>
      <c r="X4" s="9"/>
      <c r="Y4" s="9" t="s">
        <v>826</v>
      </c>
      <c r="Z4" s="9">
        <v>8</v>
      </c>
      <c r="AA4" s="9">
        <v>7681</v>
      </c>
      <c r="AB4" s="2" t="str">
        <f t="shared" si="1"/>
        <v>8:7681</v>
      </c>
      <c r="AC4" s="21">
        <f t="shared" si="2"/>
        <v>531969</v>
      </c>
    </row>
    <row r="5" spans="1:29" s="1" customFormat="1" ht="25.5">
      <c r="A5" s="33" t="s">
        <v>42</v>
      </c>
      <c r="B5" s="15" t="str">
        <f t="shared" si="0"/>
        <v>System (string) | Identifier | Serial Number | Device</v>
      </c>
      <c r="C5" s="14" t="s">
        <v>27</v>
      </c>
      <c r="D5" s="14" t="s">
        <v>28</v>
      </c>
      <c r="E5" s="14" t="s">
        <v>43</v>
      </c>
      <c r="F5" s="14" t="s">
        <v>29</v>
      </c>
      <c r="G5" s="33"/>
      <c r="H5" s="16" t="s">
        <v>44</v>
      </c>
      <c r="I5" s="16" t="s">
        <v>45</v>
      </c>
      <c r="J5" s="17" t="s">
        <v>742</v>
      </c>
      <c r="K5" s="64" t="s">
        <v>742</v>
      </c>
      <c r="L5" s="17" t="s">
        <v>30</v>
      </c>
      <c r="M5" s="17" t="s">
        <v>31</v>
      </c>
      <c r="N5" s="17" t="s">
        <v>32</v>
      </c>
      <c r="O5" s="34" t="s">
        <v>33</v>
      </c>
      <c r="P5" s="17" t="s">
        <v>26</v>
      </c>
      <c r="Q5" s="17" t="s">
        <v>87</v>
      </c>
      <c r="R5" s="19" t="s">
        <v>33</v>
      </c>
      <c r="S5" s="19"/>
      <c r="T5" s="71" t="s">
        <v>33</v>
      </c>
      <c r="U5" s="17" t="s">
        <v>32</v>
      </c>
      <c r="V5" s="17" t="s">
        <v>46</v>
      </c>
      <c r="W5" s="9">
        <v>0</v>
      </c>
      <c r="X5" s="9"/>
      <c r="Y5" s="9" t="s">
        <v>826</v>
      </c>
      <c r="Z5" s="9">
        <v>8</v>
      </c>
      <c r="AA5" s="9">
        <v>7684</v>
      </c>
      <c r="AB5" s="2" t="str">
        <f t="shared" si="1"/>
        <v>8:7684</v>
      </c>
      <c r="AC5" s="21">
        <f t="shared" si="2"/>
        <v>531972</v>
      </c>
    </row>
    <row r="6" spans="1:29" s="1" customFormat="1" ht="25.5">
      <c r="A6" s="33" t="s">
        <v>47</v>
      </c>
      <c r="B6" s="15" t="str">
        <f t="shared" si="0"/>
        <v>System (string) | Identifier | Software Version | Device</v>
      </c>
      <c r="C6" s="14" t="s">
        <v>27</v>
      </c>
      <c r="D6" s="14" t="s">
        <v>28</v>
      </c>
      <c r="E6" s="14" t="s">
        <v>48</v>
      </c>
      <c r="F6" s="14" t="s">
        <v>29</v>
      </c>
      <c r="G6" s="33"/>
      <c r="H6" s="16" t="s">
        <v>49</v>
      </c>
      <c r="I6" s="16" t="s">
        <v>50</v>
      </c>
      <c r="J6" s="17" t="s">
        <v>742</v>
      </c>
      <c r="K6" s="64" t="s">
        <v>742</v>
      </c>
      <c r="L6" s="17" t="s">
        <v>30</v>
      </c>
      <c r="M6" s="17" t="s">
        <v>31</v>
      </c>
      <c r="N6" s="17" t="s">
        <v>32</v>
      </c>
      <c r="O6" s="34" t="s">
        <v>33</v>
      </c>
      <c r="P6" s="17" t="s">
        <v>26</v>
      </c>
      <c r="Q6" s="17" t="s">
        <v>87</v>
      </c>
      <c r="R6" s="19" t="s">
        <v>33</v>
      </c>
      <c r="S6" s="19"/>
      <c r="T6" s="71" t="s">
        <v>33</v>
      </c>
      <c r="U6" s="17" t="s">
        <v>32</v>
      </c>
      <c r="V6" s="17" t="s">
        <v>51</v>
      </c>
      <c r="W6" s="9">
        <v>0</v>
      </c>
      <c r="X6" s="9"/>
      <c r="Y6" s="9" t="s">
        <v>826</v>
      </c>
      <c r="Z6" s="9">
        <v>8</v>
      </c>
      <c r="AA6" s="9">
        <v>7687</v>
      </c>
      <c r="AB6" s="2" t="str">
        <f t="shared" si="1"/>
        <v>8:7687</v>
      </c>
      <c r="AC6" s="21">
        <f t="shared" si="2"/>
        <v>531975</v>
      </c>
    </row>
    <row r="7" spans="1:29" s="1" customFormat="1" ht="102">
      <c r="A7" s="33" t="s">
        <v>52</v>
      </c>
      <c r="B7" s="15" t="str">
        <f t="shared" si="0"/>
        <v>System (string) | Identifier, Unique | Universal identifier, UDI  | Device</v>
      </c>
      <c r="C7" s="14" t="s">
        <v>27</v>
      </c>
      <c r="D7" s="14" t="s">
        <v>53</v>
      </c>
      <c r="E7" s="14" t="s">
        <v>54</v>
      </c>
      <c r="F7" s="14" t="s">
        <v>29</v>
      </c>
      <c r="G7" s="33"/>
      <c r="H7" s="16" t="s">
        <v>55</v>
      </c>
      <c r="I7" s="48" t="s">
        <v>316</v>
      </c>
      <c r="J7" s="64" t="s">
        <v>742</v>
      </c>
      <c r="K7" s="64" t="s">
        <v>742</v>
      </c>
      <c r="L7" s="17" t="s">
        <v>30</v>
      </c>
      <c r="M7" s="17" t="s">
        <v>31</v>
      </c>
      <c r="N7" s="17" t="s">
        <v>32</v>
      </c>
      <c r="O7" s="34" t="s">
        <v>33</v>
      </c>
      <c r="P7" s="17" t="s">
        <v>56</v>
      </c>
      <c r="Q7" s="17" t="s">
        <v>87</v>
      </c>
      <c r="R7" s="19" t="s">
        <v>33</v>
      </c>
      <c r="S7" s="19"/>
      <c r="T7" s="71" t="s">
        <v>33</v>
      </c>
      <c r="U7" s="17" t="s">
        <v>32</v>
      </c>
      <c r="V7" s="19" t="s">
        <v>57</v>
      </c>
      <c r="W7" s="9">
        <v>0</v>
      </c>
      <c r="X7" s="9"/>
      <c r="Y7" s="9" t="s">
        <v>826</v>
      </c>
      <c r="Z7" s="9">
        <v>1</v>
      </c>
      <c r="AA7" s="9">
        <v>2380</v>
      </c>
      <c r="AB7" s="2" t="str">
        <f t="shared" si="1"/>
        <v>1:2380</v>
      </c>
      <c r="AC7" s="21">
        <f t="shared" si="2"/>
        <v>67916</v>
      </c>
    </row>
    <row r="8" spans="1:29" ht="38.25">
      <c r="A8" s="22" t="s">
        <v>1073</v>
      </c>
      <c r="B8" s="23" t="str">
        <f t="shared" si="0"/>
        <v>Device |  |  | Dialysis, Peritoneal</v>
      </c>
      <c r="C8" s="23" t="s">
        <v>29</v>
      </c>
      <c r="D8" s="23"/>
      <c r="E8" s="23"/>
      <c r="F8" s="23" t="s">
        <v>371</v>
      </c>
      <c r="G8" s="22"/>
      <c r="H8" s="24" t="s">
        <v>842</v>
      </c>
      <c r="I8" s="49" t="s">
        <v>58</v>
      </c>
      <c r="J8" s="51" t="s">
        <v>742</v>
      </c>
      <c r="K8" s="51" t="s">
        <v>742</v>
      </c>
      <c r="L8" s="26"/>
      <c r="M8" s="26"/>
      <c r="N8" s="26"/>
      <c r="O8" s="50"/>
      <c r="P8" s="26" t="s">
        <v>26</v>
      </c>
      <c r="Q8" s="26" t="s">
        <v>26</v>
      </c>
      <c r="R8" s="26"/>
      <c r="S8" s="26"/>
      <c r="T8" s="67"/>
      <c r="U8" s="4"/>
      <c r="V8" s="4"/>
      <c r="W8" s="92">
        <v>1</v>
      </c>
      <c r="X8" s="92"/>
      <c r="Y8" s="92" t="s">
        <v>835</v>
      </c>
      <c r="Z8" s="92" t="s">
        <v>838</v>
      </c>
      <c r="AA8" s="92" t="s">
        <v>872</v>
      </c>
      <c r="AB8" s="4" t="str">
        <f t="shared" ref="AB8:AB71" si="3">Z8&amp;":"&amp;AA8</f>
        <v>1:5478</v>
      </c>
      <c r="AC8" s="92">
        <f t="shared" ref="AC8:AC71" si="4">Z8*65536+AA8</f>
        <v>71014</v>
      </c>
    </row>
    <row r="9" spans="1:29" s="13" customFormat="1" ht="38.25">
      <c r="A9" s="28" t="s">
        <v>1074</v>
      </c>
      <c r="B9" s="52" t="str">
        <f>C9 &amp; " | " &amp; D9 &amp; " | " &amp; E9 &amp; " | " &amp; F9</f>
        <v>Subsystem |  | Machine Configuration | Dialysis, Peritoneal</v>
      </c>
      <c r="C9" s="53" t="s">
        <v>59</v>
      </c>
      <c r="D9" s="53"/>
      <c r="E9" s="53" t="s">
        <v>60</v>
      </c>
      <c r="F9" s="53" t="s">
        <v>371</v>
      </c>
      <c r="G9" s="28"/>
      <c r="H9" s="54" t="s">
        <v>843</v>
      </c>
      <c r="I9" s="52" t="s">
        <v>61</v>
      </c>
      <c r="J9" s="56" t="s">
        <v>742</v>
      </c>
      <c r="K9" s="56" t="s">
        <v>742</v>
      </c>
      <c r="L9" s="31"/>
      <c r="M9" s="31"/>
      <c r="N9" s="31"/>
      <c r="O9" s="55"/>
      <c r="P9" s="31" t="s">
        <v>26</v>
      </c>
      <c r="Q9" s="31" t="s">
        <v>87</v>
      </c>
      <c r="R9" s="31"/>
      <c r="S9" s="31"/>
      <c r="T9" s="62"/>
      <c r="U9" s="5"/>
      <c r="V9" s="5"/>
      <c r="W9" s="88" t="s">
        <v>838</v>
      </c>
      <c r="X9" s="54"/>
      <c r="Y9" s="88" t="s">
        <v>827</v>
      </c>
      <c r="Z9" s="88" t="s">
        <v>838</v>
      </c>
      <c r="AA9" s="88" t="s">
        <v>873</v>
      </c>
      <c r="AB9" s="5" t="str">
        <f t="shared" si="3"/>
        <v>1:5483</v>
      </c>
      <c r="AC9" s="94">
        <f t="shared" si="4"/>
        <v>71019</v>
      </c>
    </row>
    <row r="10" spans="1:29" s="1" customFormat="1" ht="38.25">
      <c r="A10" s="14" t="s">
        <v>818</v>
      </c>
      <c r="B10" s="15" t="str">
        <f t="shared" ref="B10:B67" si="5">C10 &amp; " | " &amp; D10 &amp; " | " &amp; E10 &amp; " | " &amp; F10</f>
        <v>Time | Machine Time | Machine Configuration | Dialysis</v>
      </c>
      <c r="C10" s="14" t="s">
        <v>62</v>
      </c>
      <c r="D10" s="14" t="s">
        <v>63</v>
      </c>
      <c r="E10" s="14" t="s">
        <v>60</v>
      </c>
      <c r="F10" s="14" t="s">
        <v>24</v>
      </c>
      <c r="G10" s="14"/>
      <c r="H10" s="16" t="s">
        <v>64</v>
      </c>
      <c r="I10" s="16" t="s">
        <v>65</v>
      </c>
      <c r="J10" s="17" t="s">
        <v>742</v>
      </c>
      <c r="K10" s="64" t="s">
        <v>742</v>
      </c>
      <c r="L10" s="36" t="s">
        <v>75</v>
      </c>
      <c r="M10" s="17" t="s">
        <v>66</v>
      </c>
      <c r="N10" s="17" t="s">
        <v>32</v>
      </c>
      <c r="O10" s="34" t="s">
        <v>33</v>
      </c>
      <c r="P10" s="17" t="s">
        <v>26</v>
      </c>
      <c r="Q10" s="17" t="s">
        <v>87</v>
      </c>
      <c r="R10" s="19" t="s">
        <v>33</v>
      </c>
      <c r="S10" s="19"/>
      <c r="T10" s="71" t="s">
        <v>33</v>
      </c>
      <c r="U10" s="17" t="s">
        <v>32</v>
      </c>
      <c r="V10" s="17" t="s">
        <v>67</v>
      </c>
      <c r="W10" s="2">
        <v>0</v>
      </c>
      <c r="X10" s="2"/>
      <c r="Y10" s="2" t="s">
        <v>826</v>
      </c>
      <c r="Z10" s="2">
        <v>1</v>
      </c>
      <c r="AA10" s="2">
        <v>2439</v>
      </c>
      <c r="AB10" s="2" t="str">
        <f t="shared" si="3"/>
        <v>1:2439</v>
      </c>
      <c r="AC10" s="21">
        <f t="shared" si="4"/>
        <v>67975</v>
      </c>
    </row>
    <row r="11" spans="1:29" s="12" customFormat="1" ht="25.5">
      <c r="A11" s="28" t="s">
        <v>1075</v>
      </c>
      <c r="B11" s="52" t="str">
        <f>C11 &amp; " | " &amp; D11 &amp; " | " &amp; E11 &amp; " | " &amp; F11</f>
        <v>Subsystem | Treatment |  | Dialysis, Peritoneal</v>
      </c>
      <c r="C11" s="28" t="s">
        <v>59</v>
      </c>
      <c r="D11" s="28" t="s">
        <v>68</v>
      </c>
      <c r="E11" s="28"/>
      <c r="F11" s="28" t="s">
        <v>371</v>
      </c>
      <c r="G11" s="28"/>
      <c r="H11" s="28" t="s">
        <v>68</v>
      </c>
      <c r="I11" s="120" t="s">
        <v>1189</v>
      </c>
      <c r="J11" s="55" t="s">
        <v>744</v>
      </c>
      <c r="K11" s="55" t="s">
        <v>742</v>
      </c>
      <c r="L11" s="55"/>
      <c r="M11" s="55"/>
      <c r="N11" s="55"/>
      <c r="O11" s="28"/>
      <c r="P11" s="55" t="s">
        <v>26</v>
      </c>
      <c r="Q11" s="55" t="s">
        <v>26</v>
      </c>
      <c r="R11" s="28"/>
      <c r="S11" s="28"/>
      <c r="T11" s="68"/>
      <c r="U11" s="28"/>
      <c r="V11" s="28"/>
      <c r="W11" s="55" t="s">
        <v>838</v>
      </c>
      <c r="X11" s="28"/>
      <c r="Y11" s="88" t="s">
        <v>827</v>
      </c>
      <c r="Z11" s="55" t="s">
        <v>838</v>
      </c>
      <c r="AA11" s="55" t="s">
        <v>874</v>
      </c>
      <c r="AB11" s="5" t="str">
        <f t="shared" si="3"/>
        <v>1:5487</v>
      </c>
      <c r="AC11" s="94">
        <f t="shared" si="4"/>
        <v>71023</v>
      </c>
    </row>
    <row r="12" spans="1:29" ht="149.25" customHeight="1">
      <c r="A12" s="14" t="s">
        <v>1076</v>
      </c>
      <c r="B12" s="15" t="str">
        <f t="shared" si="5"/>
        <v>Treatment Type | Setting | Treatment | Dialysis, Peritoneal</v>
      </c>
      <c r="C12" s="14" t="s">
        <v>69</v>
      </c>
      <c r="D12" s="14" t="s">
        <v>543</v>
      </c>
      <c r="E12" s="14" t="s">
        <v>68</v>
      </c>
      <c r="F12" s="14" t="s">
        <v>371</v>
      </c>
      <c r="G12" s="14"/>
      <c r="H12" s="35" t="s">
        <v>69</v>
      </c>
      <c r="I12" s="35" t="s">
        <v>69</v>
      </c>
      <c r="J12" s="17" t="s">
        <v>744</v>
      </c>
      <c r="K12" s="64" t="s">
        <v>742</v>
      </c>
      <c r="L12" s="36" t="s">
        <v>70</v>
      </c>
      <c r="M12" s="36" t="s">
        <v>31</v>
      </c>
      <c r="N12" s="36" t="s">
        <v>32</v>
      </c>
      <c r="O12" s="34" t="s">
        <v>33</v>
      </c>
      <c r="P12" s="36" t="s">
        <v>26</v>
      </c>
      <c r="Q12" s="36" t="s">
        <v>26</v>
      </c>
      <c r="R12" s="19" t="s">
        <v>352</v>
      </c>
      <c r="S12" s="19" t="s">
        <v>738</v>
      </c>
      <c r="T12" s="71" t="s">
        <v>351</v>
      </c>
      <c r="U12" s="36" t="s">
        <v>32</v>
      </c>
      <c r="V12" s="17" t="s">
        <v>358</v>
      </c>
      <c r="W12" s="21">
        <v>1</v>
      </c>
      <c r="X12" s="21"/>
      <c r="Y12" s="21" t="s">
        <v>826</v>
      </c>
      <c r="Z12" s="21" t="s">
        <v>875</v>
      </c>
      <c r="AA12" s="21" t="s">
        <v>876</v>
      </c>
      <c r="AB12" s="2" t="str">
        <f t="shared" si="3"/>
        <v>2:27561</v>
      </c>
      <c r="AC12" s="21">
        <f t="shared" si="4"/>
        <v>158633</v>
      </c>
    </row>
    <row r="13" spans="1:29" ht="38.25">
      <c r="A13" s="14" t="s">
        <v>1077</v>
      </c>
      <c r="B13" s="15" t="str">
        <f t="shared" si="5"/>
        <v>Treatment Location | Status | Treatment | Dialysis, Peritoneal</v>
      </c>
      <c r="C13" s="14" t="s">
        <v>71</v>
      </c>
      <c r="D13" s="14" t="s">
        <v>370</v>
      </c>
      <c r="E13" s="14" t="s">
        <v>68</v>
      </c>
      <c r="F13" s="14" t="s">
        <v>371</v>
      </c>
      <c r="G13" s="14"/>
      <c r="H13" s="35" t="s">
        <v>71</v>
      </c>
      <c r="I13" s="35" t="s">
        <v>71</v>
      </c>
      <c r="J13" s="17" t="s">
        <v>744</v>
      </c>
      <c r="K13" s="64" t="s">
        <v>742</v>
      </c>
      <c r="L13" s="36" t="s">
        <v>70</v>
      </c>
      <c r="M13" s="36" t="s">
        <v>31</v>
      </c>
      <c r="N13" s="36" t="s">
        <v>32</v>
      </c>
      <c r="O13" s="34" t="s">
        <v>33</v>
      </c>
      <c r="P13" s="36" t="s">
        <v>56</v>
      </c>
      <c r="Q13" s="36" t="s">
        <v>56</v>
      </c>
      <c r="R13" s="37" t="s">
        <v>349</v>
      </c>
      <c r="S13" s="17" t="s">
        <v>736</v>
      </c>
      <c r="T13" s="71" t="s">
        <v>737</v>
      </c>
      <c r="U13" s="36" t="s">
        <v>32</v>
      </c>
      <c r="V13" s="17" t="s">
        <v>359</v>
      </c>
      <c r="W13" s="21">
        <v>1</v>
      </c>
      <c r="X13" s="21"/>
      <c r="Y13" s="21" t="s">
        <v>826</v>
      </c>
      <c r="Z13" s="21" t="s">
        <v>875</v>
      </c>
      <c r="AA13" s="21" t="s">
        <v>878</v>
      </c>
      <c r="AB13" s="2" t="str">
        <f t="shared" si="3"/>
        <v>2:27562</v>
      </c>
      <c r="AC13" s="21">
        <f t="shared" si="4"/>
        <v>158634</v>
      </c>
    </row>
    <row r="14" spans="1:29" ht="63.75">
      <c r="A14" s="14" t="s">
        <v>1078</v>
      </c>
      <c r="B14" s="15" t="str">
        <f t="shared" si="5"/>
        <v>Current Phase | Status | Treatment | Dialysis, Peritoneal</v>
      </c>
      <c r="C14" s="14" t="s">
        <v>72</v>
      </c>
      <c r="D14" s="14" t="s">
        <v>370</v>
      </c>
      <c r="E14" s="14" t="s">
        <v>68</v>
      </c>
      <c r="F14" s="14" t="s">
        <v>371</v>
      </c>
      <c r="G14" s="14"/>
      <c r="H14" s="35" t="s">
        <v>72</v>
      </c>
      <c r="I14" s="35" t="s">
        <v>865</v>
      </c>
      <c r="J14" s="17" t="s">
        <v>744</v>
      </c>
      <c r="K14" s="64" t="s">
        <v>742</v>
      </c>
      <c r="L14" s="36" t="s">
        <v>70</v>
      </c>
      <c r="M14" s="36" t="s">
        <v>31</v>
      </c>
      <c r="N14" s="36" t="s">
        <v>32</v>
      </c>
      <c r="O14" s="34" t="s">
        <v>33</v>
      </c>
      <c r="P14" s="36" t="s">
        <v>26</v>
      </c>
      <c r="Q14" s="36" t="s">
        <v>87</v>
      </c>
      <c r="R14" s="37" t="s">
        <v>350</v>
      </c>
      <c r="S14" s="17" t="s">
        <v>735</v>
      </c>
      <c r="T14" s="71" t="s">
        <v>73</v>
      </c>
      <c r="U14" s="36" t="s">
        <v>32</v>
      </c>
      <c r="V14" s="17" t="s">
        <v>360</v>
      </c>
      <c r="W14" s="21">
        <v>1</v>
      </c>
      <c r="X14" s="21"/>
      <c r="Y14" s="21" t="s">
        <v>826</v>
      </c>
      <c r="Z14" s="21" t="s">
        <v>875</v>
      </c>
      <c r="AA14" s="21" t="s">
        <v>877</v>
      </c>
      <c r="AB14" s="2" t="str">
        <f t="shared" si="3"/>
        <v>2:27563</v>
      </c>
      <c r="AC14" s="21">
        <f t="shared" si="4"/>
        <v>158635</v>
      </c>
    </row>
    <row r="15" spans="1:29" ht="51">
      <c r="A15" s="14" t="s">
        <v>1079</v>
      </c>
      <c r="B15" s="15" t="str">
        <f t="shared" si="5"/>
        <v>Type | Status | Prescription | Dialysis, Peritoneal</v>
      </c>
      <c r="C15" s="14" t="s">
        <v>784</v>
      </c>
      <c r="D15" s="14" t="s">
        <v>370</v>
      </c>
      <c r="E15" s="14" t="s">
        <v>632</v>
      </c>
      <c r="F15" s="14" t="s">
        <v>371</v>
      </c>
      <c r="G15" s="14"/>
      <c r="H15" s="35" t="s">
        <v>785</v>
      </c>
      <c r="I15" s="35" t="s">
        <v>785</v>
      </c>
      <c r="J15" s="17" t="s">
        <v>744</v>
      </c>
      <c r="K15" s="64" t="s">
        <v>742</v>
      </c>
      <c r="L15" s="36" t="s">
        <v>70</v>
      </c>
      <c r="M15" s="36" t="s">
        <v>31</v>
      </c>
      <c r="N15" s="36" t="s">
        <v>32</v>
      </c>
      <c r="O15" s="34" t="s">
        <v>33</v>
      </c>
      <c r="P15" s="36" t="s">
        <v>26</v>
      </c>
      <c r="Q15" s="36" t="s">
        <v>26</v>
      </c>
      <c r="R15" s="37" t="s">
        <v>789</v>
      </c>
      <c r="S15" s="17" t="s">
        <v>788</v>
      </c>
      <c r="T15" s="71" t="s">
        <v>787</v>
      </c>
      <c r="U15" s="36" t="s">
        <v>32</v>
      </c>
      <c r="V15" s="17" t="s">
        <v>786</v>
      </c>
      <c r="W15" s="21">
        <v>1</v>
      </c>
      <c r="X15" s="21"/>
      <c r="Y15" s="21" t="s">
        <v>826</v>
      </c>
      <c r="Z15" s="21" t="s">
        <v>875</v>
      </c>
      <c r="AA15" s="21" t="s">
        <v>879</v>
      </c>
      <c r="AB15" s="2" t="str">
        <f t="shared" si="3"/>
        <v>2:27564</v>
      </c>
      <c r="AC15" s="21">
        <f t="shared" si="4"/>
        <v>158636</v>
      </c>
    </row>
    <row r="16" spans="1:29" ht="38.25">
      <c r="A16" s="14" t="s">
        <v>1080</v>
      </c>
      <c r="B16" s="15" t="str">
        <f t="shared" si="5"/>
        <v>ADP Start Time | Status | Treatment | Dialysis, Peritoneal</v>
      </c>
      <c r="C16" s="14" t="s">
        <v>539</v>
      </c>
      <c r="D16" s="14" t="s">
        <v>370</v>
      </c>
      <c r="E16" s="14" t="s">
        <v>68</v>
      </c>
      <c r="F16" s="14" t="s">
        <v>371</v>
      </c>
      <c r="G16" s="14"/>
      <c r="H16" s="35" t="s">
        <v>74</v>
      </c>
      <c r="I16" s="35" t="s">
        <v>74</v>
      </c>
      <c r="J16" s="17" t="s">
        <v>744</v>
      </c>
      <c r="K16" s="64" t="s">
        <v>742</v>
      </c>
      <c r="L16" s="36" t="s">
        <v>75</v>
      </c>
      <c r="M16" s="17" t="s">
        <v>66</v>
      </c>
      <c r="N16" s="2" t="s">
        <v>32</v>
      </c>
      <c r="O16" s="34" t="s">
        <v>33</v>
      </c>
      <c r="P16" s="36" t="s">
        <v>453</v>
      </c>
      <c r="Q16" s="36" t="s">
        <v>1181</v>
      </c>
      <c r="R16" s="19" t="s">
        <v>32</v>
      </c>
      <c r="S16" s="19"/>
      <c r="T16" s="71"/>
      <c r="U16" s="36"/>
      <c r="V16" s="17" t="s">
        <v>67</v>
      </c>
      <c r="W16" s="21">
        <v>1</v>
      </c>
      <c r="X16" s="21"/>
      <c r="Y16" s="21" t="s">
        <v>826</v>
      </c>
      <c r="Z16" s="21" t="s">
        <v>880</v>
      </c>
      <c r="AA16" s="21" t="s">
        <v>881</v>
      </c>
      <c r="AB16" s="2" t="str">
        <f t="shared" si="3"/>
        <v>258:27565</v>
      </c>
      <c r="AC16" s="21">
        <f t="shared" si="4"/>
        <v>16935853</v>
      </c>
    </row>
    <row r="17" spans="1:29" ht="38.25">
      <c r="A17" s="14" t="s">
        <v>1081</v>
      </c>
      <c r="B17" s="15" t="str">
        <f t="shared" si="5"/>
        <v>ADP End Time | Status | Treatment | Dialysis, Peritoneal</v>
      </c>
      <c r="C17" s="14" t="s">
        <v>540</v>
      </c>
      <c r="D17" s="14" t="s">
        <v>370</v>
      </c>
      <c r="E17" s="14" t="s">
        <v>68</v>
      </c>
      <c r="F17" s="14" t="s">
        <v>371</v>
      </c>
      <c r="G17" s="14"/>
      <c r="H17" s="35" t="s">
        <v>76</v>
      </c>
      <c r="I17" s="35" t="s">
        <v>76</v>
      </c>
      <c r="J17" s="17" t="s">
        <v>744</v>
      </c>
      <c r="K17" s="64" t="s">
        <v>742</v>
      </c>
      <c r="L17" s="36" t="s">
        <v>75</v>
      </c>
      <c r="M17" s="17" t="s">
        <v>66</v>
      </c>
      <c r="N17" s="2" t="s">
        <v>32</v>
      </c>
      <c r="O17" s="34" t="s">
        <v>33</v>
      </c>
      <c r="P17" s="36" t="s">
        <v>453</v>
      </c>
      <c r="Q17" s="36" t="s">
        <v>1182</v>
      </c>
      <c r="R17" s="19" t="s">
        <v>32</v>
      </c>
      <c r="S17" s="19"/>
      <c r="T17" s="71"/>
      <c r="U17" s="36"/>
      <c r="V17" s="17" t="s">
        <v>67</v>
      </c>
      <c r="W17" s="21">
        <v>1</v>
      </c>
      <c r="X17" s="21"/>
      <c r="Y17" s="21" t="s">
        <v>826</v>
      </c>
      <c r="Z17" s="21" t="s">
        <v>880</v>
      </c>
      <c r="AA17" s="21" t="s">
        <v>882</v>
      </c>
      <c r="AB17" s="2" t="str">
        <f t="shared" si="3"/>
        <v>258:27566</v>
      </c>
      <c r="AC17" s="21">
        <f t="shared" si="4"/>
        <v>16935854</v>
      </c>
    </row>
    <row r="18" spans="1:29" ht="25.5">
      <c r="A18" s="14" t="s">
        <v>1082</v>
      </c>
      <c r="B18" s="15" t="str">
        <f t="shared" si="5"/>
        <v>ADP Volume | Status | Treatment | Dialysis, Peritoneal</v>
      </c>
      <c r="C18" s="14" t="s">
        <v>541</v>
      </c>
      <c r="D18" s="14" t="s">
        <v>370</v>
      </c>
      <c r="E18" s="14" t="s">
        <v>68</v>
      </c>
      <c r="F18" s="14" t="s">
        <v>371</v>
      </c>
      <c r="G18" s="14"/>
      <c r="H18" s="35" t="s">
        <v>77</v>
      </c>
      <c r="I18" s="35" t="s">
        <v>451</v>
      </c>
      <c r="J18" s="17" t="s">
        <v>744</v>
      </c>
      <c r="K18" s="64" t="s">
        <v>742</v>
      </c>
      <c r="L18" s="36" t="s">
        <v>78</v>
      </c>
      <c r="M18" s="36" t="s">
        <v>310</v>
      </c>
      <c r="N18" s="17" t="s">
        <v>106</v>
      </c>
      <c r="O18" s="34" t="s">
        <v>106</v>
      </c>
      <c r="P18" s="36" t="s">
        <v>453</v>
      </c>
      <c r="Q18" s="36" t="s">
        <v>1182</v>
      </c>
      <c r="R18" s="19" t="s">
        <v>32</v>
      </c>
      <c r="S18" s="19"/>
      <c r="T18" s="71"/>
      <c r="U18" s="36"/>
      <c r="V18" s="17"/>
      <c r="W18" s="21">
        <v>1</v>
      </c>
      <c r="X18" s="21"/>
      <c r="Y18" s="21" t="s">
        <v>826</v>
      </c>
      <c r="Z18" s="21" t="s">
        <v>880</v>
      </c>
      <c r="AA18" s="21" t="s">
        <v>883</v>
      </c>
      <c r="AB18" s="2" t="str">
        <f t="shared" si="3"/>
        <v>258:27567</v>
      </c>
      <c r="AC18" s="21">
        <f t="shared" si="4"/>
        <v>16935855</v>
      </c>
    </row>
    <row r="19" spans="1:29" ht="25.5">
      <c r="A19" s="14" t="s">
        <v>1083</v>
      </c>
      <c r="B19" s="15" t="str">
        <f t="shared" si="5"/>
        <v>ADP Cycler | Setting | Treatment | Dialysis, Peritoneal</v>
      </c>
      <c r="C19" s="14" t="s">
        <v>542</v>
      </c>
      <c r="D19" s="14" t="s">
        <v>543</v>
      </c>
      <c r="E19" s="14" t="s">
        <v>68</v>
      </c>
      <c r="F19" s="14" t="s">
        <v>371</v>
      </c>
      <c r="G19" s="14"/>
      <c r="H19" s="35" t="s">
        <v>80</v>
      </c>
      <c r="I19" s="35" t="s">
        <v>80</v>
      </c>
      <c r="J19" s="17" t="s">
        <v>744</v>
      </c>
      <c r="K19" s="64" t="s">
        <v>742</v>
      </c>
      <c r="L19" s="36" t="s">
        <v>78</v>
      </c>
      <c r="M19" s="36" t="s">
        <v>81</v>
      </c>
      <c r="N19" s="2" t="s">
        <v>32</v>
      </c>
      <c r="O19" s="34" t="s">
        <v>33</v>
      </c>
      <c r="P19" s="36" t="s">
        <v>453</v>
      </c>
      <c r="Q19" s="36" t="s">
        <v>1182</v>
      </c>
      <c r="R19" s="19" t="s">
        <v>32</v>
      </c>
      <c r="S19" s="19"/>
      <c r="T19" s="71"/>
      <c r="U19" s="36"/>
      <c r="V19" s="17"/>
      <c r="W19" s="21">
        <v>1</v>
      </c>
      <c r="X19" s="21"/>
      <c r="Y19" s="21" t="s">
        <v>826</v>
      </c>
      <c r="Z19" s="21" t="s">
        <v>880</v>
      </c>
      <c r="AA19" s="21" t="s">
        <v>884</v>
      </c>
      <c r="AB19" s="2" t="str">
        <f t="shared" si="3"/>
        <v>258:27568</v>
      </c>
      <c r="AC19" s="21">
        <f t="shared" si="4"/>
        <v>16935856</v>
      </c>
    </row>
    <row r="20" spans="1:29" ht="38.25">
      <c r="A20" s="14" t="s">
        <v>1084</v>
      </c>
      <c r="B20" s="15" t="str">
        <f t="shared" si="5"/>
        <v>CAPD Start Time | Status | Treatment | Dialysis, Peritoneal</v>
      </c>
      <c r="C20" s="14" t="s">
        <v>83</v>
      </c>
      <c r="D20" s="14" t="s">
        <v>370</v>
      </c>
      <c r="E20" s="14" t="s">
        <v>68</v>
      </c>
      <c r="F20" s="14" t="s">
        <v>371</v>
      </c>
      <c r="G20" s="14"/>
      <c r="H20" s="35" t="s">
        <v>83</v>
      </c>
      <c r="I20" s="35" t="s">
        <v>83</v>
      </c>
      <c r="J20" s="17" t="s">
        <v>744</v>
      </c>
      <c r="K20" s="64" t="s">
        <v>742</v>
      </c>
      <c r="L20" s="36" t="s">
        <v>75</v>
      </c>
      <c r="M20" s="17" t="s">
        <v>66</v>
      </c>
      <c r="N20" s="2" t="s">
        <v>32</v>
      </c>
      <c r="O20" s="34" t="s">
        <v>33</v>
      </c>
      <c r="P20" s="36" t="s">
        <v>455</v>
      </c>
      <c r="Q20" s="36" t="s">
        <v>1183</v>
      </c>
      <c r="R20" s="19" t="s">
        <v>32</v>
      </c>
      <c r="S20" s="19"/>
      <c r="T20" s="71"/>
      <c r="U20" s="36"/>
      <c r="V20" s="17" t="s">
        <v>67</v>
      </c>
      <c r="W20" s="21">
        <v>1</v>
      </c>
      <c r="X20" s="21"/>
      <c r="Y20" s="21" t="s">
        <v>826</v>
      </c>
      <c r="Z20" s="21" t="s">
        <v>880</v>
      </c>
      <c r="AA20" s="21" t="s">
        <v>885</v>
      </c>
      <c r="AB20" s="2" t="str">
        <f t="shared" si="3"/>
        <v>258:27569</v>
      </c>
      <c r="AC20" s="21">
        <f t="shared" si="4"/>
        <v>16935857</v>
      </c>
    </row>
    <row r="21" spans="1:29" ht="38.25">
      <c r="A21" s="14" t="s">
        <v>1085</v>
      </c>
      <c r="B21" s="15" t="str">
        <f t="shared" si="5"/>
        <v>CAPD End Time | Status | Treatment | Dialysis, Peritoneal</v>
      </c>
      <c r="C21" s="14" t="s">
        <v>84</v>
      </c>
      <c r="D21" s="14" t="s">
        <v>370</v>
      </c>
      <c r="E21" s="14" t="s">
        <v>68</v>
      </c>
      <c r="F21" s="14" t="s">
        <v>371</v>
      </c>
      <c r="G21" s="14"/>
      <c r="H21" s="35" t="s">
        <v>84</v>
      </c>
      <c r="I21" s="35" t="s">
        <v>84</v>
      </c>
      <c r="J21" s="17" t="s">
        <v>744</v>
      </c>
      <c r="K21" s="64" t="s">
        <v>742</v>
      </c>
      <c r="L21" s="36" t="s">
        <v>75</v>
      </c>
      <c r="M21" s="17" t="s">
        <v>66</v>
      </c>
      <c r="N21" s="2" t="s">
        <v>32</v>
      </c>
      <c r="O21" s="34" t="s">
        <v>33</v>
      </c>
      <c r="P21" s="36" t="s">
        <v>455</v>
      </c>
      <c r="Q21" s="36" t="s">
        <v>1184</v>
      </c>
      <c r="R21" s="19" t="s">
        <v>32</v>
      </c>
      <c r="S21" s="19"/>
      <c r="T21" s="71"/>
      <c r="U21" s="36"/>
      <c r="V21" s="17" t="s">
        <v>67</v>
      </c>
      <c r="W21" s="21">
        <v>1</v>
      </c>
      <c r="X21" s="21"/>
      <c r="Y21" s="21" t="s">
        <v>826</v>
      </c>
      <c r="Z21" s="21" t="s">
        <v>880</v>
      </c>
      <c r="AA21" s="21" t="s">
        <v>886</v>
      </c>
      <c r="AB21" s="2" t="str">
        <f t="shared" si="3"/>
        <v>258:27570</v>
      </c>
      <c r="AC21" s="21">
        <f t="shared" si="4"/>
        <v>16935858</v>
      </c>
    </row>
    <row r="22" spans="1:29" ht="25.5">
      <c r="A22" s="14" t="s">
        <v>1086</v>
      </c>
      <c r="B22" s="15" t="str">
        <f t="shared" si="5"/>
        <v>CAPD Volume | Status | Treatment | Dialysis, Peritoneal</v>
      </c>
      <c r="C22" s="14" t="s">
        <v>544</v>
      </c>
      <c r="D22" s="14" t="s">
        <v>370</v>
      </c>
      <c r="E22" s="14" t="s">
        <v>68</v>
      </c>
      <c r="F22" s="14" t="s">
        <v>371</v>
      </c>
      <c r="G22" s="14"/>
      <c r="H22" s="35" t="s">
        <v>85</v>
      </c>
      <c r="I22" s="35" t="s">
        <v>85</v>
      </c>
      <c r="J22" s="17" t="s">
        <v>744</v>
      </c>
      <c r="K22" s="64" t="s">
        <v>742</v>
      </c>
      <c r="L22" s="36" t="s">
        <v>78</v>
      </c>
      <c r="M22" s="36"/>
      <c r="N22" s="2" t="s">
        <v>32</v>
      </c>
      <c r="O22" s="34" t="s">
        <v>33</v>
      </c>
      <c r="P22" s="36" t="s">
        <v>455</v>
      </c>
      <c r="Q22" s="36" t="s">
        <v>1184</v>
      </c>
      <c r="R22" s="19" t="s">
        <v>32</v>
      </c>
      <c r="S22" s="19"/>
      <c r="T22" s="71"/>
      <c r="U22" s="36"/>
      <c r="V22" s="17"/>
      <c r="W22" s="21">
        <v>1</v>
      </c>
      <c r="X22" s="21"/>
      <c r="Y22" s="21" t="s">
        <v>826</v>
      </c>
      <c r="Z22" s="21" t="s">
        <v>880</v>
      </c>
      <c r="AA22" s="21" t="s">
        <v>887</v>
      </c>
      <c r="AB22" s="2" t="str">
        <f t="shared" si="3"/>
        <v>258:27571</v>
      </c>
      <c r="AC22" s="21">
        <f t="shared" si="4"/>
        <v>16935859</v>
      </c>
    </row>
    <row r="23" spans="1:29" ht="25.5">
      <c r="A23" s="14" t="s">
        <v>1087</v>
      </c>
      <c r="B23" s="15" t="str">
        <f t="shared" si="5"/>
        <v>CAPD Cycles | Setting | Treatment | Dialysis, Peritoneal</v>
      </c>
      <c r="C23" s="14" t="s">
        <v>545</v>
      </c>
      <c r="D23" s="14" t="s">
        <v>543</v>
      </c>
      <c r="E23" s="14" t="s">
        <v>68</v>
      </c>
      <c r="F23" s="14" t="s">
        <v>371</v>
      </c>
      <c r="G23" s="14"/>
      <c r="H23" s="37" t="s">
        <v>86</v>
      </c>
      <c r="I23" s="16" t="s">
        <v>452</v>
      </c>
      <c r="J23" s="17" t="s">
        <v>744</v>
      </c>
      <c r="K23" s="64" t="s">
        <v>742</v>
      </c>
      <c r="L23" s="36" t="s">
        <v>78</v>
      </c>
      <c r="M23" s="36" t="s">
        <v>81</v>
      </c>
      <c r="N23" s="36" t="s">
        <v>32</v>
      </c>
      <c r="O23" s="34" t="s">
        <v>33</v>
      </c>
      <c r="P23" s="36" t="s">
        <v>455</v>
      </c>
      <c r="Q23" s="36" t="s">
        <v>1184</v>
      </c>
      <c r="R23" s="19" t="s">
        <v>32</v>
      </c>
      <c r="S23" s="19"/>
      <c r="T23" s="71"/>
      <c r="U23" s="36"/>
      <c r="V23" s="17"/>
      <c r="W23" s="21">
        <v>1</v>
      </c>
      <c r="X23" s="21"/>
      <c r="Y23" s="21" t="s">
        <v>826</v>
      </c>
      <c r="Z23" s="21" t="s">
        <v>880</v>
      </c>
      <c r="AA23" s="21" t="s">
        <v>888</v>
      </c>
      <c r="AB23" s="2" t="str">
        <f t="shared" si="3"/>
        <v>258:27572</v>
      </c>
      <c r="AC23" s="21">
        <f t="shared" si="4"/>
        <v>16935860</v>
      </c>
    </row>
    <row r="24" spans="1:29" ht="25.5">
      <c r="A24" s="14" t="s">
        <v>1088</v>
      </c>
      <c r="B24" s="15" t="str">
        <f t="shared" si="5"/>
        <v>Tidal Percentage | Setting | Treatment | Dialysis, Peritoneal</v>
      </c>
      <c r="C24" s="14" t="s">
        <v>297</v>
      </c>
      <c r="D24" s="14" t="s">
        <v>543</v>
      </c>
      <c r="E24" s="14" t="s">
        <v>68</v>
      </c>
      <c r="F24" s="14" t="s">
        <v>371</v>
      </c>
      <c r="G24" s="14"/>
      <c r="H24" s="35" t="s">
        <v>297</v>
      </c>
      <c r="I24" s="35" t="s">
        <v>298</v>
      </c>
      <c r="J24" s="17" t="s">
        <v>744</v>
      </c>
      <c r="K24" s="64" t="s">
        <v>742</v>
      </c>
      <c r="L24" s="36" t="s">
        <v>115</v>
      </c>
      <c r="M24" s="36" t="s">
        <v>90</v>
      </c>
      <c r="N24" s="36" t="s">
        <v>98</v>
      </c>
      <c r="O24" s="34" t="s">
        <v>98</v>
      </c>
      <c r="P24" s="36" t="s">
        <v>56</v>
      </c>
      <c r="Q24" s="36" t="s">
        <v>56</v>
      </c>
      <c r="R24" s="19" t="s">
        <v>32</v>
      </c>
      <c r="S24" s="19"/>
      <c r="T24" s="71"/>
      <c r="U24" s="36"/>
      <c r="V24" s="17"/>
      <c r="W24" s="21">
        <v>1</v>
      </c>
      <c r="X24" s="21"/>
      <c r="Y24" s="21" t="s">
        <v>826</v>
      </c>
      <c r="Z24" s="21" t="s">
        <v>875</v>
      </c>
      <c r="AA24" s="21" t="s">
        <v>889</v>
      </c>
      <c r="AB24" s="2" t="str">
        <f t="shared" si="3"/>
        <v>2:27573</v>
      </c>
      <c r="AC24" s="21">
        <f t="shared" si="4"/>
        <v>158645</v>
      </c>
    </row>
    <row r="25" spans="1:29" ht="51">
      <c r="A25" s="14" t="s">
        <v>1089</v>
      </c>
      <c r="B25" s="15" t="str">
        <f t="shared" si="5"/>
        <v>Full Drain Frequency | Setting | Treatment | Dialysis, Peritoneal</v>
      </c>
      <c r="C25" s="14" t="s">
        <v>299</v>
      </c>
      <c r="D25" s="14" t="s">
        <v>543</v>
      </c>
      <c r="E25" s="14" t="s">
        <v>68</v>
      </c>
      <c r="F25" s="14" t="s">
        <v>371</v>
      </c>
      <c r="G25" s="14"/>
      <c r="H25" s="35" t="s">
        <v>299</v>
      </c>
      <c r="I25" s="16" t="s">
        <v>531</v>
      </c>
      <c r="J25" s="17" t="s">
        <v>744</v>
      </c>
      <c r="K25" s="64" t="s">
        <v>742</v>
      </c>
      <c r="L25" s="36" t="s">
        <v>115</v>
      </c>
      <c r="M25" s="36" t="s">
        <v>87</v>
      </c>
      <c r="N25" s="36" t="s">
        <v>32</v>
      </c>
      <c r="O25" s="34" t="s">
        <v>33</v>
      </c>
      <c r="P25" s="36" t="s">
        <v>56</v>
      </c>
      <c r="Q25" s="36" t="s">
        <v>56</v>
      </c>
      <c r="R25" s="19" t="s">
        <v>32</v>
      </c>
      <c r="S25" s="19"/>
      <c r="T25" s="71"/>
      <c r="U25" s="36"/>
      <c r="V25" s="17"/>
      <c r="W25" s="21">
        <v>1</v>
      </c>
      <c r="X25" s="21"/>
      <c r="Y25" s="21" t="s">
        <v>826</v>
      </c>
      <c r="Z25" s="21" t="s">
        <v>875</v>
      </c>
      <c r="AA25" s="21" t="s">
        <v>890</v>
      </c>
      <c r="AB25" s="2" t="str">
        <f t="shared" si="3"/>
        <v>2:27574</v>
      </c>
      <c r="AC25" s="21">
        <f t="shared" si="4"/>
        <v>158646</v>
      </c>
    </row>
    <row r="26" spans="1:29" ht="25.5">
      <c r="A26" s="14" t="s">
        <v>1090</v>
      </c>
      <c r="B26" s="15" t="str">
        <f t="shared" si="5"/>
        <v>Peritoneum Max Volume | Setting | Treatment | Dialysis, Peritoneal</v>
      </c>
      <c r="C26" s="14" t="s">
        <v>546</v>
      </c>
      <c r="D26" s="14" t="s">
        <v>543</v>
      </c>
      <c r="E26" s="14" t="s">
        <v>68</v>
      </c>
      <c r="F26" s="14" t="s">
        <v>371</v>
      </c>
      <c r="G26" s="14"/>
      <c r="H26" s="35" t="s">
        <v>271</v>
      </c>
      <c r="I26" s="35" t="s">
        <v>844</v>
      </c>
      <c r="J26" s="17" t="s">
        <v>744</v>
      </c>
      <c r="K26" s="64" t="s">
        <v>742</v>
      </c>
      <c r="L26" s="36" t="s">
        <v>115</v>
      </c>
      <c r="M26" s="36" t="s">
        <v>310</v>
      </c>
      <c r="N26" s="36" t="s">
        <v>106</v>
      </c>
      <c r="O26" s="34" t="s">
        <v>106</v>
      </c>
      <c r="P26" s="36" t="s">
        <v>56</v>
      </c>
      <c r="Q26" s="36" t="s">
        <v>56</v>
      </c>
      <c r="R26" s="19" t="s">
        <v>32</v>
      </c>
      <c r="S26" s="19"/>
      <c r="T26" s="71" t="s">
        <v>32</v>
      </c>
      <c r="U26" s="36"/>
      <c r="V26" s="17"/>
      <c r="W26" s="21" t="s">
        <v>838</v>
      </c>
      <c r="X26" s="21"/>
      <c r="Y26" s="21" t="s">
        <v>826</v>
      </c>
      <c r="Z26" s="21" t="s">
        <v>875</v>
      </c>
      <c r="AA26" s="21" t="s">
        <v>891</v>
      </c>
      <c r="AB26" s="2" t="str">
        <f t="shared" si="3"/>
        <v>2:27575</v>
      </c>
      <c r="AC26" s="21">
        <f t="shared" si="4"/>
        <v>158647</v>
      </c>
    </row>
    <row r="27" spans="1:29" ht="25.5">
      <c r="A27" s="14" t="s">
        <v>1091</v>
      </c>
      <c r="B27" s="15" t="str">
        <f t="shared" si="5"/>
        <v>Drain Min Volume | Setting | Treatment | Dialysis, Peritoneal</v>
      </c>
      <c r="C27" s="14" t="s">
        <v>807</v>
      </c>
      <c r="D27" s="14" t="s">
        <v>543</v>
      </c>
      <c r="E27" s="14" t="s">
        <v>68</v>
      </c>
      <c r="F27" s="14" t="s">
        <v>371</v>
      </c>
      <c r="G27" s="14"/>
      <c r="H27" s="35" t="s">
        <v>272</v>
      </c>
      <c r="I27" s="35" t="s">
        <v>450</v>
      </c>
      <c r="J27" s="17" t="s">
        <v>744</v>
      </c>
      <c r="K27" s="64" t="s">
        <v>742</v>
      </c>
      <c r="L27" s="36" t="s">
        <v>115</v>
      </c>
      <c r="M27" s="36" t="s">
        <v>310</v>
      </c>
      <c r="N27" s="36" t="s">
        <v>106</v>
      </c>
      <c r="O27" s="34" t="s">
        <v>106</v>
      </c>
      <c r="P27" s="36" t="s">
        <v>56</v>
      </c>
      <c r="Q27" s="36" t="s">
        <v>56</v>
      </c>
      <c r="R27" s="19" t="s">
        <v>32</v>
      </c>
      <c r="S27" s="19"/>
      <c r="T27" s="71" t="s">
        <v>32</v>
      </c>
      <c r="U27" s="36"/>
      <c r="V27" s="17"/>
      <c r="W27" s="21" t="s">
        <v>838</v>
      </c>
      <c r="X27" s="21"/>
      <c r="Y27" s="21" t="s">
        <v>839</v>
      </c>
      <c r="Z27" s="21" t="s">
        <v>880</v>
      </c>
      <c r="AA27" s="21" t="s">
        <v>892</v>
      </c>
      <c r="AB27" s="2" t="str">
        <f t="shared" si="3"/>
        <v>258:28162</v>
      </c>
      <c r="AC27" s="21">
        <f t="shared" si="4"/>
        <v>16936450</v>
      </c>
    </row>
    <row r="28" spans="1:29" ht="25.5">
      <c r="A28" s="14" t="s">
        <v>1092</v>
      </c>
      <c r="B28" s="15" t="str">
        <f t="shared" si="5"/>
        <v>Drain Max Volume | Setting | Treatment | Dialysis, Peritoneal</v>
      </c>
      <c r="C28" s="14" t="s">
        <v>808</v>
      </c>
      <c r="D28" s="14" t="s">
        <v>543</v>
      </c>
      <c r="E28" s="14" t="s">
        <v>68</v>
      </c>
      <c r="F28" s="14" t="s">
        <v>371</v>
      </c>
      <c r="G28" s="14"/>
      <c r="H28" s="35" t="s">
        <v>308</v>
      </c>
      <c r="I28" s="35" t="s">
        <v>535</v>
      </c>
      <c r="J28" s="17" t="s">
        <v>744</v>
      </c>
      <c r="K28" s="64" t="s">
        <v>742</v>
      </c>
      <c r="L28" s="36" t="s">
        <v>115</v>
      </c>
      <c r="M28" s="36" t="s">
        <v>310</v>
      </c>
      <c r="N28" s="36" t="s">
        <v>106</v>
      </c>
      <c r="O28" s="36" t="s">
        <v>106</v>
      </c>
      <c r="P28" s="36" t="s">
        <v>56</v>
      </c>
      <c r="Q28" s="36" t="s">
        <v>56</v>
      </c>
      <c r="R28" s="19" t="s">
        <v>32</v>
      </c>
      <c r="S28" s="19"/>
      <c r="T28" s="71" t="s">
        <v>32</v>
      </c>
      <c r="U28" s="36"/>
      <c r="V28" s="17"/>
      <c r="W28" s="21" t="s">
        <v>838</v>
      </c>
      <c r="X28" s="21"/>
      <c r="Y28" s="21" t="s">
        <v>840</v>
      </c>
      <c r="Z28" s="21" t="s">
        <v>880</v>
      </c>
      <c r="AA28" s="21" t="s">
        <v>893</v>
      </c>
      <c r="AB28" s="2" t="str">
        <f t="shared" si="3"/>
        <v>258:28161</v>
      </c>
      <c r="AC28" s="21">
        <f t="shared" si="4"/>
        <v>16936449</v>
      </c>
    </row>
    <row r="29" spans="1:29" ht="25.5">
      <c r="A29" s="14" t="s">
        <v>1093</v>
      </c>
      <c r="B29" s="15" t="str">
        <f t="shared" si="5"/>
        <v>Sample Reminder Required | Setting | Treatment | Dialysis, Peritoneal</v>
      </c>
      <c r="C29" s="14" t="s">
        <v>549</v>
      </c>
      <c r="D29" s="14" t="s">
        <v>543</v>
      </c>
      <c r="E29" s="14" t="s">
        <v>68</v>
      </c>
      <c r="F29" s="14" t="s">
        <v>371</v>
      </c>
      <c r="G29" s="14"/>
      <c r="H29" s="35" t="s">
        <v>273</v>
      </c>
      <c r="I29" s="35" t="s">
        <v>275</v>
      </c>
      <c r="J29" s="17" t="s">
        <v>744</v>
      </c>
      <c r="K29" s="64" t="s">
        <v>742</v>
      </c>
      <c r="L29" s="36" t="s">
        <v>274</v>
      </c>
      <c r="M29" s="2" t="s">
        <v>374</v>
      </c>
      <c r="N29" s="36" t="s">
        <v>32</v>
      </c>
      <c r="O29" s="34" t="s">
        <v>33</v>
      </c>
      <c r="P29" s="36" t="s">
        <v>56</v>
      </c>
      <c r="Q29" s="36" t="s">
        <v>56</v>
      </c>
      <c r="R29" s="19" t="s">
        <v>32</v>
      </c>
      <c r="S29" s="19"/>
      <c r="T29" s="71" t="s">
        <v>32</v>
      </c>
      <c r="U29" s="36"/>
      <c r="V29" s="17"/>
      <c r="W29" s="21" t="s">
        <v>838</v>
      </c>
      <c r="X29" s="21"/>
      <c r="Y29" s="21" t="s">
        <v>826</v>
      </c>
      <c r="Z29" s="21" t="s">
        <v>875</v>
      </c>
      <c r="AA29" s="21" t="s">
        <v>894</v>
      </c>
      <c r="AB29" s="2" t="str">
        <f t="shared" si="3"/>
        <v>2:27576</v>
      </c>
      <c r="AC29" s="21">
        <f t="shared" si="4"/>
        <v>158648</v>
      </c>
    </row>
    <row r="30" spans="1:29" ht="25.5">
      <c r="A30" s="14" t="s">
        <v>1094</v>
      </c>
      <c r="B30" s="15" t="str">
        <f t="shared" si="5"/>
        <v>Medication Survey Required | Setting | Treatment | Dialysis, Peritoneal</v>
      </c>
      <c r="C30" s="14" t="s">
        <v>548</v>
      </c>
      <c r="D30" s="14" t="s">
        <v>543</v>
      </c>
      <c r="E30" s="14" t="s">
        <v>68</v>
      </c>
      <c r="F30" s="14" t="s">
        <v>371</v>
      </c>
      <c r="G30" s="14"/>
      <c r="H30" s="35" t="s">
        <v>280</v>
      </c>
      <c r="I30" s="35" t="s">
        <v>281</v>
      </c>
      <c r="J30" s="17" t="s">
        <v>744</v>
      </c>
      <c r="K30" s="64" t="s">
        <v>742</v>
      </c>
      <c r="L30" s="36" t="s">
        <v>274</v>
      </c>
      <c r="M30" s="2" t="s">
        <v>374</v>
      </c>
      <c r="N30" s="36" t="s">
        <v>32</v>
      </c>
      <c r="O30" s="34" t="s">
        <v>33</v>
      </c>
      <c r="P30" s="36" t="s">
        <v>56</v>
      </c>
      <c r="Q30" s="36" t="s">
        <v>56</v>
      </c>
      <c r="R30" s="19" t="s">
        <v>32</v>
      </c>
      <c r="S30" s="19"/>
      <c r="T30" s="71" t="s">
        <v>32</v>
      </c>
      <c r="U30" s="36"/>
      <c r="V30" s="17"/>
      <c r="W30" s="21" t="s">
        <v>838</v>
      </c>
      <c r="X30" s="21"/>
      <c r="Y30" s="21" t="s">
        <v>826</v>
      </c>
      <c r="Z30" s="21" t="s">
        <v>875</v>
      </c>
      <c r="AA30" s="21" t="s">
        <v>895</v>
      </c>
      <c r="AB30" s="2" t="str">
        <f t="shared" si="3"/>
        <v>2:27577</v>
      </c>
      <c r="AC30" s="21">
        <f t="shared" si="4"/>
        <v>158649</v>
      </c>
    </row>
    <row r="31" spans="1:29" ht="38.25">
      <c r="A31" s="14" t="s">
        <v>1095</v>
      </c>
      <c r="B31" s="15" t="str">
        <f t="shared" si="5"/>
        <v>Exchange Survey Required | Setting | Treatment | Dialysis, Peritoneal</v>
      </c>
      <c r="C31" s="14" t="s">
        <v>547</v>
      </c>
      <c r="D31" s="14" t="s">
        <v>543</v>
      </c>
      <c r="E31" s="14" t="s">
        <v>68</v>
      </c>
      <c r="F31" s="14" t="s">
        <v>371</v>
      </c>
      <c r="G31" s="14"/>
      <c r="H31" s="35" t="s">
        <v>282</v>
      </c>
      <c r="I31" s="35" t="s">
        <v>315</v>
      </c>
      <c r="J31" s="17" t="s">
        <v>744</v>
      </c>
      <c r="K31" s="64" t="s">
        <v>742</v>
      </c>
      <c r="L31" s="36" t="s">
        <v>274</v>
      </c>
      <c r="M31" s="2" t="s">
        <v>374</v>
      </c>
      <c r="N31" s="36" t="s">
        <v>32</v>
      </c>
      <c r="O31" s="34" t="s">
        <v>33</v>
      </c>
      <c r="P31" s="36" t="s">
        <v>56</v>
      </c>
      <c r="Q31" s="36" t="s">
        <v>56</v>
      </c>
      <c r="R31" s="19" t="s">
        <v>32</v>
      </c>
      <c r="S31" s="19"/>
      <c r="T31" s="71" t="s">
        <v>32</v>
      </c>
      <c r="U31" s="36"/>
      <c r="V31" s="17"/>
      <c r="W31" s="21" t="s">
        <v>838</v>
      </c>
      <c r="X31" s="21"/>
      <c r="Y31" s="21" t="s">
        <v>826</v>
      </c>
      <c r="Z31" s="21" t="s">
        <v>875</v>
      </c>
      <c r="AA31" s="21" t="s">
        <v>896</v>
      </c>
      <c r="AB31" s="2" t="str">
        <f t="shared" si="3"/>
        <v>2:27578</v>
      </c>
      <c r="AC31" s="21">
        <f t="shared" si="4"/>
        <v>158650</v>
      </c>
    </row>
    <row r="32" spans="1:29" ht="25.5">
      <c r="A32" s="14" t="s">
        <v>1096</v>
      </c>
      <c r="B32" s="15" t="str">
        <f t="shared" si="5"/>
        <v>Minimum Drain Time | Setting | Treatment | Dialysis, Peritoneal</v>
      </c>
      <c r="C32" s="14" t="s">
        <v>550</v>
      </c>
      <c r="D32" s="14" t="s">
        <v>543</v>
      </c>
      <c r="E32" s="14" t="s">
        <v>68</v>
      </c>
      <c r="F32" s="14" t="s">
        <v>371</v>
      </c>
      <c r="G32" s="14"/>
      <c r="H32" s="35" t="s">
        <v>276</v>
      </c>
      <c r="I32" s="35" t="s">
        <v>457</v>
      </c>
      <c r="J32" s="17" t="s">
        <v>744</v>
      </c>
      <c r="K32" s="64" t="s">
        <v>742</v>
      </c>
      <c r="L32" s="36" t="s">
        <v>115</v>
      </c>
      <c r="M32" s="18" t="s">
        <v>90</v>
      </c>
      <c r="N32" s="36" t="s">
        <v>82</v>
      </c>
      <c r="O32" s="36" t="s">
        <v>82</v>
      </c>
      <c r="P32" s="36" t="s">
        <v>56</v>
      </c>
      <c r="Q32" s="36" t="s">
        <v>56</v>
      </c>
      <c r="R32" s="19" t="s">
        <v>32</v>
      </c>
      <c r="S32" s="19"/>
      <c r="T32" s="71" t="s">
        <v>32</v>
      </c>
      <c r="U32" s="36"/>
      <c r="V32" s="17"/>
      <c r="W32" s="21" t="s">
        <v>838</v>
      </c>
      <c r="X32" s="21"/>
      <c r="Y32" s="21" t="s">
        <v>839</v>
      </c>
      <c r="Z32" s="21" t="s">
        <v>880</v>
      </c>
      <c r="AA32" s="21" t="s">
        <v>897</v>
      </c>
      <c r="AB32" s="2" t="str">
        <f t="shared" si="3"/>
        <v>258:28166</v>
      </c>
      <c r="AC32" s="21">
        <f t="shared" si="4"/>
        <v>16936454</v>
      </c>
    </row>
    <row r="33" spans="1:29" ht="25.5">
      <c r="A33" s="14" t="s">
        <v>1097</v>
      </c>
      <c r="B33" s="15" t="str">
        <f t="shared" si="5"/>
        <v>Minimum Drain Volume Percentage | Setting | Treatment | Dialysis, Peritoneal</v>
      </c>
      <c r="C33" s="14" t="s">
        <v>551</v>
      </c>
      <c r="D33" s="14" t="s">
        <v>543</v>
      </c>
      <c r="E33" s="14" t="s">
        <v>68</v>
      </c>
      <c r="F33" s="14" t="s">
        <v>371</v>
      </c>
      <c r="G33" s="14"/>
      <c r="H33" s="35" t="s">
        <v>277</v>
      </c>
      <c r="I33" s="16" t="s">
        <v>532</v>
      </c>
      <c r="J33" s="17" t="s">
        <v>744</v>
      </c>
      <c r="K33" s="64" t="s">
        <v>742</v>
      </c>
      <c r="L33" s="36" t="s">
        <v>115</v>
      </c>
      <c r="M33" s="36" t="s">
        <v>90</v>
      </c>
      <c r="N33" s="36" t="s">
        <v>98</v>
      </c>
      <c r="O33" s="34"/>
      <c r="P33" s="36" t="s">
        <v>56</v>
      </c>
      <c r="Q33" s="36" t="s">
        <v>56</v>
      </c>
      <c r="R33" s="19" t="s">
        <v>32</v>
      </c>
      <c r="S33" s="19"/>
      <c r="T33" s="71" t="s">
        <v>32</v>
      </c>
      <c r="U33" s="36"/>
      <c r="V33" s="17"/>
      <c r="W33" s="21" t="s">
        <v>838</v>
      </c>
      <c r="X33" s="21"/>
      <c r="Y33" s="21" t="s">
        <v>839</v>
      </c>
      <c r="Z33" s="21" t="s">
        <v>880</v>
      </c>
      <c r="AA33" s="21" t="s">
        <v>898</v>
      </c>
      <c r="AB33" s="2" t="str">
        <f t="shared" si="3"/>
        <v>258:28170</v>
      </c>
      <c r="AC33" s="21">
        <f t="shared" si="4"/>
        <v>16936458</v>
      </c>
    </row>
    <row r="34" spans="1:29" ht="25.5">
      <c r="A34" s="14" t="s">
        <v>1098</v>
      </c>
      <c r="B34" s="15" t="str">
        <f t="shared" si="5"/>
        <v>Minimum Night Drain Time | Setting | Treatment | Dialysis, Peritoneal</v>
      </c>
      <c r="C34" s="14" t="s">
        <v>278</v>
      </c>
      <c r="D34" s="14" t="s">
        <v>543</v>
      </c>
      <c r="E34" s="14" t="s">
        <v>68</v>
      </c>
      <c r="F34" s="14" t="s">
        <v>371</v>
      </c>
      <c r="G34" s="14"/>
      <c r="H34" s="35" t="s">
        <v>278</v>
      </c>
      <c r="I34" s="35" t="s">
        <v>458</v>
      </c>
      <c r="J34" s="17" t="s">
        <v>744</v>
      </c>
      <c r="K34" s="64" t="s">
        <v>742</v>
      </c>
      <c r="L34" s="36" t="s">
        <v>115</v>
      </c>
      <c r="M34" s="36" t="s">
        <v>90</v>
      </c>
      <c r="N34" s="36" t="s">
        <v>82</v>
      </c>
      <c r="O34" s="36" t="s">
        <v>82</v>
      </c>
      <c r="P34" s="36" t="s">
        <v>56</v>
      </c>
      <c r="Q34" s="36" t="s">
        <v>56</v>
      </c>
      <c r="R34" s="19" t="s">
        <v>32</v>
      </c>
      <c r="S34" s="19"/>
      <c r="T34" s="71" t="s">
        <v>32</v>
      </c>
      <c r="U34" s="36"/>
      <c r="V34" s="17"/>
      <c r="W34" s="21" t="s">
        <v>838</v>
      </c>
      <c r="X34" s="21"/>
      <c r="Y34" s="21" t="s">
        <v>839</v>
      </c>
      <c r="Z34" s="21" t="s">
        <v>880</v>
      </c>
      <c r="AA34" s="21" t="s">
        <v>899</v>
      </c>
      <c r="AB34" s="2" t="str">
        <f t="shared" si="3"/>
        <v>258:28174</v>
      </c>
      <c r="AC34" s="21">
        <f t="shared" si="4"/>
        <v>16936462</v>
      </c>
    </row>
    <row r="35" spans="1:29" ht="76.5">
      <c r="A35" s="14" t="s">
        <v>1099</v>
      </c>
      <c r="B35" s="15" t="str">
        <f t="shared" si="5"/>
        <v>Last Drain Mode | Setting | Treatment | Dialysis, Peritoneal</v>
      </c>
      <c r="C35" s="14" t="s">
        <v>552</v>
      </c>
      <c r="D35" s="14" t="s">
        <v>543</v>
      </c>
      <c r="E35" s="14" t="s">
        <v>68</v>
      </c>
      <c r="F35" s="14" t="s">
        <v>371</v>
      </c>
      <c r="G35" s="14"/>
      <c r="H35" s="35" t="s">
        <v>552</v>
      </c>
      <c r="I35" s="16" t="s">
        <v>791</v>
      </c>
      <c r="J35" s="17" t="s">
        <v>744</v>
      </c>
      <c r="K35" s="64" t="s">
        <v>742</v>
      </c>
      <c r="L35" s="36" t="s">
        <v>70</v>
      </c>
      <c r="M35" s="36"/>
      <c r="N35" s="36" t="s">
        <v>32</v>
      </c>
      <c r="O35" s="34" t="s">
        <v>33</v>
      </c>
      <c r="P35" s="36" t="s">
        <v>56</v>
      </c>
      <c r="Q35" s="36" t="s">
        <v>56</v>
      </c>
      <c r="R35" s="2" t="s">
        <v>534</v>
      </c>
      <c r="S35" s="17" t="s">
        <v>733</v>
      </c>
      <c r="T35" s="71" t="s">
        <v>734</v>
      </c>
      <c r="U35" s="36"/>
      <c r="V35" s="17"/>
      <c r="W35" s="21" t="s">
        <v>838</v>
      </c>
      <c r="X35" s="21"/>
      <c r="Y35" s="21" t="s">
        <v>826</v>
      </c>
      <c r="Z35" s="21" t="s">
        <v>875</v>
      </c>
      <c r="AA35" s="21" t="s">
        <v>900</v>
      </c>
      <c r="AB35" s="2" t="str">
        <f t="shared" si="3"/>
        <v>2:27579</v>
      </c>
      <c r="AC35" s="21">
        <f t="shared" si="4"/>
        <v>158651</v>
      </c>
    </row>
    <row r="36" spans="1:29" ht="105">
      <c r="A36" s="14" t="s">
        <v>1100</v>
      </c>
      <c r="B36" s="15" t="str">
        <f t="shared" si="5"/>
        <v>Last Drain UF Limit | Setting | Treatment | Dialysis, Peritoneal</v>
      </c>
      <c r="C36" s="14" t="s">
        <v>553</v>
      </c>
      <c r="D36" s="14" t="s">
        <v>543</v>
      </c>
      <c r="E36" s="14" t="s">
        <v>68</v>
      </c>
      <c r="F36" s="14" t="s">
        <v>371</v>
      </c>
      <c r="G36" s="14"/>
      <c r="H36" s="35" t="s">
        <v>553</v>
      </c>
      <c r="I36" s="97" t="s">
        <v>845</v>
      </c>
      <c r="J36" s="17" t="s">
        <v>744</v>
      </c>
      <c r="K36" s="64" t="s">
        <v>742</v>
      </c>
      <c r="L36" s="36" t="s">
        <v>792</v>
      </c>
      <c r="M36" s="36" t="s">
        <v>90</v>
      </c>
      <c r="N36" s="36" t="s">
        <v>98</v>
      </c>
      <c r="O36" s="34" t="s">
        <v>98</v>
      </c>
      <c r="P36" s="36" t="s">
        <v>56</v>
      </c>
      <c r="Q36" s="36" t="s">
        <v>56</v>
      </c>
      <c r="R36" s="19" t="s">
        <v>32</v>
      </c>
      <c r="S36" s="19"/>
      <c r="T36" s="96"/>
      <c r="U36" s="36"/>
      <c r="V36" s="17"/>
      <c r="W36" s="21" t="s">
        <v>838</v>
      </c>
      <c r="X36" s="21"/>
      <c r="Y36" s="21" t="s">
        <v>826</v>
      </c>
      <c r="Z36" s="21" t="s">
        <v>875</v>
      </c>
      <c r="AA36" s="21" t="s">
        <v>901</v>
      </c>
      <c r="AB36" s="2" t="str">
        <f t="shared" si="3"/>
        <v>2:27580</v>
      </c>
      <c r="AC36" s="21">
        <f t="shared" si="4"/>
        <v>158652</v>
      </c>
    </row>
    <row r="37" spans="1:29" ht="63.75">
      <c r="A37" s="14" t="s">
        <v>1101</v>
      </c>
      <c r="B37" s="15" t="str">
        <f t="shared" si="5"/>
        <v>Night UF Estimate | Status | Treatment | Dialysis, Peritoneal</v>
      </c>
      <c r="C37" s="14" t="s">
        <v>554</v>
      </c>
      <c r="D37" s="14" t="s">
        <v>370</v>
      </c>
      <c r="E37" s="14" t="s">
        <v>68</v>
      </c>
      <c r="F37" s="14" t="s">
        <v>371</v>
      </c>
      <c r="G37" s="14"/>
      <c r="H37" s="35" t="s">
        <v>279</v>
      </c>
      <c r="I37" s="16" t="s">
        <v>533</v>
      </c>
      <c r="J37" s="17" t="s">
        <v>744</v>
      </c>
      <c r="K37" s="64" t="s">
        <v>742</v>
      </c>
      <c r="L37" s="36" t="s">
        <v>115</v>
      </c>
      <c r="M37" s="36" t="s">
        <v>310</v>
      </c>
      <c r="N37" s="36" t="s">
        <v>106</v>
      </c>
      <c r="O37" s="34" t="s">
        <v>106</v>
      </c>
      <c r="P37" s="36" t="s">
        <v>56</v>
      </c>
      <c r="Q37" s="36" t="s">
        <v>56</v>
      </c>
      <c r="R37" s="19" t="s">
        <v>32</v>
      </c>
      <c r="S37" s="19"/>
      <c r="T37" s="71" t="s">
        <v>32</v>
      </c>
      <c r="U37" s="36"/>
      <c r="V37" s="17"/>
      <c r="W37" s="21" t="s">
        <v>838</v>
      </c>
      <c r="X37" s="21"/>
      <c r="Y37" s="21" t="s">
        <v>826</v>
      </c>
      <c r="Z37" s="21" t="s">
        <v>875</v>
      </c>
      <c r="AA37" s="21" t="s">
        <v>902</v>
      </c>
      <c r="AB37" s="2" t="str">
        <f t="shared" si="3"/>
        <v>2:27581</v>
      </c>
      <c r="AC37" s="21">
        <f t="shared" si="4"/>
        <v>158653</v>
      </c>
    </row>
    <row r="38" spans="1:29" ht="63.75">
      <c r="A38" s="14" t="s">
        <v>1102</v>
      </c>
      <c r="B38" s="15"/>
      <c r="C38" s="14"/>
      <c r="D38" s="14"/>
      <c r="E38" s="14"/>
      <c r="F38" s="14"/>
      <c r="G38" s="14"/>
      <c r="H38" s="35" t="s">
        <v>846</v>
      </c>
      <c r="I38" s="16" t="s">
        <v>847</v>
      </c>
      <c r="J38" s="17"/>
      <c r="K38" s="64"/>
      <c r="L38" s="36" t="s">
        <v>115</v>
      </c>
      <c r="M38" s="36" t="s">
        <v>310</v>
      </c>
      <c r="N38" s="36" t="s">
        <v>106</v>
      </c>
      <c r="O38" s="34" t="s">
        <v>106</v>
      </c>
      <c r="P38" s="36" t="s">
        <v>56</v>
      </c>
      <c r="Q38" s="36" t="s">
        <v>56</v>
      </c>
      <c r="R38" s="19" t="s">
        <v>32</v>
      </c>
      <c r="S38" s="19"/>
      <c r="T38" s="71"/>
      <c r="U38" s="36"/>
      <c r="V38" s="17"/>
      <c r="W38" s="21"/>
      <c r="X38" s="21"/>
      <c r="Y38" s="21" t="s">
        <v>826</v>
      </c>
      <c r="Z38" s="21" t="s">
        <v>875</v>
      </c>
      <c r="AA38" s="21" t="s">
        <v>903</v>
      </c>
      <c r="AB38" s="2" t="str">
        <f t="shared" si="3"/>
        <v>2:27582</v>
      </c>
      <c r="AC38" s="21">
        <f t="shared" si="4"/>
        <v>158654</v>
      </c>
    </row>
    <row r="39" spans="1:29" ht="25.5">
      <c r="A39" s="14" t="s">
        <v>1103</v>
      </c>
      <c r="B39" s="15" t="str">
        <f t="shared" si="5"/>
        <v>Dialysate Temperature | Setting | Treatment | Dialysis, Peritoneal</v>
      </c>
      <c r="C39" s="14" t="s">
        <v>555</v>
      </c>
      <c r="D39" s="14" t="s">
        <v>543</v>
      </c>
      <c r="E39" s="14" t="s">
        <v>68</v>
      </c>
      <c r="F39" s="14" t="s">
        <v>371</v>
      </c>
      <c r="G39" s="14"/>
      <c r="H39" s="35" t="s">
        <v>537</v>
      </c>
      <c r="I39" s="35" t="s">
        <v>536</v>
      </c>
      <c r="J39" s="17" t="s">
        <v>744</v>
      </c>
      <c r="K39" s="64" t="s">
        <v>742</v>
      </c>
      <c r="L39" s="36" t="s">
        <v>78</v>
      </c>
      <c r="M39" s="17" t="s">
        <v>126</v>
      </c>
      <c r="N39" s="60" t="s">
        <v>148</v>
      </c>
      <c r="O39" s="21" t="s">
        <v>255</v>
      </c>
      <c r="P39" s="36" t="s">
        <v>56</v>
      </c>
      <c r="Q39" s="36" t="s">
        <v>87</v>
      </c>
      <c r="R39" s="19" t="s">
        <v>32</v>
      </c>
      <c r="S39" s="19"/>
      <c r="T39" s="71" t="s">
        <v>32</v>
      </c>
      <c r="U39" s="36"/>
      <c r="V39" s="17"/>
      <c r="W39" s="21" t="s">
        <v>838</v>
      </c>
      <c r="X39" s="21"/>
      <c r="Y39" s="21" t="s">
        <v>826</v>
      </c>
      <c r="Z39" s="21" t="s">
        <v>880</v>
      </c>
      <c r="AA39" s="21" t="s">
        <v>904</v>
      </c>
      <c r="AB39" s="2" t="str">
        <f t="shared" si="3"/>
        <v>258:27583</v>
      </c>
      <c r="AC39" s="21">
        <f t="shared" si="4"/>
        <v>16935871</v>
      </c>
    </row>
    <row r="40" spans="1:29" s="12" customFormat="1" ht="76.5">
      <c r="A40" s="28" t="s">
        <v>1104</v>
      </c>
      <c r="B40" s="52" t="str">
        <f>C40 &amp; " | " &amp; D40 &amp; " | " &amp; E40 &amp; " | " &amp; F40</f>
        <v>Subsystem | Fluid |  | Dialysis, Peritoneal</v>
      </c>
      <c r="C40" s="28" t="s">
        <v>59</v>
      </c>
      <c r="D40" s="28" t="s">
        <v>556</v>
      </c>
      <c r="E40" s="28"/>
      <c r="F40" s="28" t="s">
        <v>371</v>
      </c>
      <c r="G40" s="28"/>
      <c r="H40" s="120" t="s">
        <v>1190</v>
      </c>
      <c r="I40" s="120" t="s">
        <v>1191</v>
      </c>
      <c r="J40" s="55" t="s">
        <v>744</v>
      </c>
      <c r="K40" s="55" t="s">
        <v>742</v>
      </c>
      <c r="L40" s="55"/>
      <c r="M40" s="55"/>
      <c r="N40" s="55"/>
      <c r="O40" s="28"/>
      <c r="P40" s="55" t="s">
        <v>26</v>
      </c>
      <c r="Q40" s="55" t="s">
        <v>26</v>
      </c>
      <c r="R40" s="28"/>
      <c r="S40" s="28"/>
      <c r="T40" s="68"/>
      <c r="U40" s="28"/>
      <c r="V40" s="28"/>
      <c r="W40" s="55" t="s">
        <v>837</v>
      </c>
      <c r="X40" s="28"/>
      <c r="Y40" s="88" t="s">
        <v>836</v>
      </c>
      <c r="Z40" s="55" t="s">
        <v>837</v>
      </c>
      <c r="AA40" s="106" t="s">
        <v>974</v>
      </c>
      <c r="AB40" s="56" t="s">
        <v>973</v>
      </c>
      <c r="AC40" s="114" t="s">
        <v>975</v>
      </c>
    </row>
    <row r="41" spans="1:29">
      <c r="A41" s="14" t="s">
        <v>1105</v>
      </c>
      <c r="B41" s="15" t="str">
        <f>C41 &amp; " | " &amp; D41 &amp; " | " &amp; E41 &amp; " | " &amp; F41</f>
        <v>Name | Setting | Fluid | Dialysis, Peritoneal</v>
      </c>
      <c r="C41" s="14" t="s">
        <v>557</v>
      </c>
      <c r="D41" s="14" t="s">
        <v>543</v>
      </c>
      <c r="E41" s="14" t="s">
        <v>556</v>
      </c>
      <c r="F41" s="14" t="s">
        <v>371</v>
      </c>
      <c r="G41" s="14"/>
      <c r="H41" s="35" t="s">
        <v>88</v>
      </c>
      <c r="I41" s="35" t="s">
        <v>88</v>
      </c>
      <c r="J41" s="17" t="s">
        <v>744</v>
      </c>
      <c r="K41" s="64" t="s">
        <v>742</v>
      </c>
      <c r="L41" s="2" t="s">
        <v>30</v>
      </c>
      <c r="M41" s="36" t="s">
        <v>31</v>
      </c>
      <c r="N41" s="2" t="s">
        <v>32</v>
      </c>
      <c r="O41" s="34" t="s">
        <v>33</v>
      </c>
      <c r="P41" s="36" t="s">
        <v>56</v>
      </c>
      <c r="Q41" s="36" t="s">
        <v>56</v>
      </c>
      <c r="R41" s="19" t="s">
        <v>32</v>
      </c>
      <c r="S41" s="19"/>
      <c r="T41" s="71" t="s">
        <v>32</v>
      </c>
      <c r="U41" s="36"/>
      <c r="V41" s="17"/>
      <c r="W41" s="21" t="s">
        <v>838</v>
      </c>
      <c r="X41" s="21"/>
      <c r="Y41" s="21" t="s">
        <v>826</v>
      </c>
      <c r="Z41" s="21" t="s">
        <v>875</v>
      </c>
      <c r="AA41" s="21" t="s">
        <v>905</v>
      </c>
      <c r="AB41" s="2" t="str">
        <f t="shared" si="3"/>
        <v>2:27584</v>
      </c>
      <c r="AC41" s="21">
        <f t="shared" si="4"/>
        <v>158656</v>
      </c>
    </row>
    <row r="42" spans="1:29" ht="25.5">
      <c r="A42" s="14" t="s">
        <v>1106</v>
      </c>
      <c r="B42" s="15" t="str">
        <f t="shared" si="5"/>
        <v>Glucose | Setting | Fluid | Dialysis, Peritoneal</v>
      </c>
      <c r="C42" s="14" t="s">
        <v>89</v>
      </c>
      <c r="D42" s="14" t="s">
        <v>543</v>
      </c>
      <c r="E42" s="14" t="s">
        <v>556</v>
      </c>
      <c r="F42" s="14" t="s">
        <v>371</v>
      </c>
      <c r="G42" s="14"/>
      <c r="H42" s="35" t="s">
        <v>89</v>
      </c>
      <c r="I42" s="35" t="s">
        <v>89</v>
      </c>
      <c r="J42" s="17" t="s">
        <v>744</v>
      </c>
      <c r="K42" s="64" t="s">
        <v>742</v>
      </c>
      <c r="L42" s="36" t="s">
        <v>78</v>
      </c>
      <c r="M42" s="18" t="s">
        <v>90</v>
      </c>
      <c r="N42" s="17" t="s">
        <v>91</v>
      </c>
      <c r="O42" s="17" t="s">
        <v>91</v>
      </c>
      <c r="P42" s="36" t="s">
        <v>56</v>
      </c>
      <c r="Q42" s="36" t="s">
        <v>56</v>
      </c>
      <c r="R42" s="19" t="s">
        <v>32</v>
      </c>
      <c r="S42" s="19"/>
      <c r="T42" s="71" t="s">
        <v>32</v>
      </c>
      <c r="U42" s="36"/>
      <c r="V42" s="17"/>
      <c r="W42" s="21" t="s">
        <v>838</v>
      </c>
      <c r="X42" s="21"/>
      <c r="Y42" s="21" t="s">
        <v>826</v>
      </c>
      <c r="Z42" s="21" t="s">
        <v>875</v>
      </c>
      <c r="AA42" s="21" t="s">
        <v>906</v>
      </c>
      <c r="AB42" s="2" t="str">
        <f t="shared" si="3"/>
        <v>2:27585</v>
      </c>
      <c r="AC42" s="21">
        <f t="shared" si="4"/>
        <v>158657</v>
      </c>
    </row>
    <row r="43" spans="1:29" ht="25.5">
      <c r="A43" s="14" t="s">
        <v>1107</v>
      </c>
      <c r="B43" s="15" t="str">
        <f t="shared" si="5"/>
        <v>Icodextrim | Setting | Fluid | Dialysis, Peritoneal</v>
      </c>
      <c r="C43" s="14" t="s">
        <v>558</v>
      </c>
      <c r="D43" s="14" t="s">
        <v>543</v>
      </c>
      <c r="E43" s="14" t="s">
        <v>556</v>
      </c>
      <c r="F43" s="14" t="s">
        <v>371</v>
      </c>
      <c r="G43" s="14"/>
      <c r="H43" s="35" t="s">
        <v>92</v>
      </c>
      <c r="I43" s="35" t="s">
        <v>92</v>
      </c>
      <c r="J43" s="17" t="s">
        <v>744</v>
      </c>
      <c r="K43" s="64" t="s">
        <v>742</v>
      </c>
      <c r="L43" s="36" t="s">
        <v>78</v>
      </c>
      <c r="M43" s="18" t="s">
        <v>90</v>
      </c>
      <c r="N43" s="36" t="s">
        <v>91</v>
      </c>
      <c r="O43" s="17" t="s">
        <v>91</v>
      </c>
      <c r="P43" s="36" t="s">
        <v>56</v>
      </c>
      <c r="Q43" s="36" t="s">
        <v>56</v>
      </c>
      <c r="R43" s="19" t="s">
        <v>32</v>
      </c>
      <c r="S43" s="19"/>
      <c r="T43" s="71" t="s">
        <v>32</v>
      </c>
      <c r="U43" s="36"/>
      <c r="V43" s="17"/>
      <c r="W43" s="21" t="s">
        <v>838</v>
      </c>
      <c r="X43" s="21"/>
      <c r="Y43" s="21" t="s">
        <v>826</v>
      </c>
      <c r="Z43" s="21" t="s">
        <v>875</v>
      </c>
      <c r="AA43" s="21" t="s">
        <v>907</v>
      </c>
      <c r="AB43" s="2" t="str">
        <f t="shared" si="3"/>
        <v>2:27586</v>
      </c>
      <c r="AC43" s="21">
        <f t="shared" si="4"/>
        <v>158658</v>
      </c>
    </row>
    <row r="44" spans="1:29" ht="25.5">
      <c r="A44" s="14" t="s">
        <v>1108</v>
      </c>
      <c r="B44" s="15" t="str">
        <f t="shared" si="5"/>
        <v>Amino Acid | Setting | Fluid | Dialysis, Peritoneal</v>
      </c>
      <c r="C44" s="14" t="s">
        <v>559</v>
      </c>
      <c r="D44" s="14" t="s">
        <v>543</v>
      </c>
      <c r="E44" s="14" t="s">
        <v>556</v>
      </c>
      <c r="F44" s="14" t="s">
        <v>371</v>
      </c>
      <c r="G44" s="14"/>
      <c r="H44" s="35" t="s">
        <v>93</v>
      </c>
      <c r="I44" s="35" t="s">
        <v>93</v>
      </c>
      <c r="J44" s="17" t="s">
        <v>744</v>
      </c>
      <c r="K44" s="64" t="s">
        <v>742</v>
      </c>
      <c r="L44" s="36" t="s">
        <v>78</v>
      </c>
      <c r="M44" s="18" t="s">
        <v>90</v>
      </c>
      <c r="N44" s="36" t="s">
        <v>91</v>
      </c>
      <c r="O44" s="17" t="s">
        <v>91</v>
      </c>
      <c r="P44" s="36" t="s">
        <v>56</v>
      </c>
      <c r="Q44" s="36" t="s">
        <v>56</v>
      </c>
      <c r="R44" s="19" t="s">
        <v>32</v>
      </c>
      <c r="S44" s="19"/>
      <c r="T44" s="71" t="s">
        <v>32</v>
      </c>
      <c r="U44" s="36"/>
      <c r="V44" s="17"/>
      <c r="W44" s="21" t="s">
        <v>838</v>
      </c>
      <c r="X44" s="21"/>
      <c r="Y44" s="21" t="s">
        <v>826</v>
      </c>
      <c r="Z44" s="21" t="s">
        <v>875</v>
      </c>
      <c r="AA44" s="21" t="s">
        <v>908</v>
      </c>
      <c r="AB44" s="2" t="str">
        <f t="shared" si="3"/>
        <v>2:27587</v>
      </c>
      <c r="AC44" s="21">
        <f t="shared" si="4"/>
        <v>158659</v>
      </c>
    </row>
    <row r="45" spans="1:29" ht="51">
      <c r="A45" s="14" t="s">
        <v>1109</v>
      </c>
      <c r="B45" s="15" t="str">
        <f t="shared" si="5"/>
        <v>Agent | Setting | Fluid | Dialysis, Peritoneal</v>
      </c>
      <c r="C45" s="14" t="s">
        <v>560</v>
      </c>
      <c r="D45" s="14" t="s">
        <v>543</v>
      </c>
      <c r="E45" s="14" t="s">
        <v>556</v>
      </c>
      <c r="F45" s="14" t="s">
        <v>371</v>
      </c>
      <c r="G45" s="14"/>
      <c r="H45" s="35" t="s">
        <v>94</v>
      </c>
      <c r="I45" s="35" t="s">
        <v>94</v>
      </c>
      <c r="J45" s="17" t="s">
        <v>744</v>
      </c>
      <c r="K45" s="64" t="s">
        <v>742</v>
      </c>
      <c r="L45" s="18" t="s">
        <v>70</v>
      </c>
      <c r="M45" s="36" t="s">
        <v>31</v>
      </c>
      <c r="N45" s="36" t="s">
        <v>32</v>
      </c>
      <c r="O45" s="34" t="s">
        <v>33</v>
      </c>
      <c r="P45" s="36" t="s">
        <v>56</v>
      </c>
      <c r="Q45" s="36" t="s">
        <v>56</v>
      </c>
      <c r="R45" s="19" t="s">
        <v>449</v>
      </c>
      <c r="S45" s="19" t="s">
        <v>723</v>
      </c>
      <c r="T45" s="71" t="s">
        <v>95</v>
      </c>
      <c r="U45" s="36"/>
      <c r="V45" s="17"/>
      <c r="W45" s="21" t="s">
        <v>838</v>
      </c>
      <c r="X45" s="21"/>
      <c r="Y45" s="21" t="s">
        <v>826</v>
      </c>
      <c r="Z45" s="21" t="s">
        <v>875</v>
      </c>
      <c r="AA45" s="21" t="s">
        <v>909</v>
      </c>
      <c r="AB45" s="2" t="str">
        <f t="shared" si="3"/>
        <v>2:27588</v>
      </c>
      <c r="AC45" s="21">
        <f t="shared" si="4"/>
        <v>158660</v>
      </c>
    </row>
    <row r="46" spans="1:29" ht="25.5">
      <c r="A46" s="14" t="s">
        <v>1110</v>
      </c>
      <c r="B46" s="15" t="str">
        <f t="shared" si="5"/>
        <v>Agent Concentration | Setting | Fluid | Dialysis, Peritoneal</v>
      </c>
      <c r="C46" s="14" t="s">
        <v>561</v>
      </c>
      <c r="D46" s="14" t="s">
        <v>543</v>
      </c>
      <c r="E46" s="14" t="s">
        <v>556</v>
      </c>
      <c r="F46" s="14" t="s">
        <v>371</v>
      </c>
      <c r="G46" s="14"/>
      <c r="H46" s="35" t="s">
        <v>96</v>
      </c>
      <c r="I46" s="35" t="s">
        <v>96</v>
      </c>
      <c r="J46" s="17" t="s">
        <v>744</v>
      </c>
      <c r="K46" s="64" t="s">
        <v>742</v>
      </c>
      <c r="L46" s="36" t="s">
        <v>78</v>
      </c>
      <c r="M46" s="36" t="s">
        <v>97</v>
      </c>
      <c r="N46" s="18" t="s">
        <v>98</v>
      </c>
      <c r="O46" s="34"/>
      <c r="P46" s="36" t="s">
        <v>56</v>
      </c>
      <c r="Q46" s="36" t="s">
        <v>56</v>
      </c>
      <c r="R46" s="19" t="s">
        <v>32</v>
      </c>
      <c r="S46" s="19"/>
      <c r="T46" s="71" t="s">
        <v>32</v>
      </c>
      <c r="U46" s="36"/>
      <c r="V46" s="17"/>
      <c r="W46" s="21" t="s">
        <v>838</v>
      </c>
      <c r="X46" s="21"/>
      <c r="Y46" s="21" t="s">
        <v>826</v>
      </c>
      <c r="Z46" s="21" t="s">
        <v>875</v>
      </c>
      <c r="AA46" s="21" t="s">
        <v>910</v>
      </c>
      <c r="AB46" s="2" t="str">
        <f t="shared" si="3"/>
        <v>2:27589</v>
      </c>
      <c r="AC46" s="21">
        <f t="shared" si="4"/>
        <v>158661</v>
      </c>
    </row>
    <row r="47" spans="1:29">
      <c r="A47" s="14" t="s">
        <v>1111</v>
      </c>
      <c r="B47" s="15" t="str">
        <f t="shared" si="5"/>
        <v>Bicarb | Setting | Fluid | Dialysis, Peritoneal</v>
      </c>
      <c r="C47" s="14" t="s">
        <v>562</v>
      </c>
      <c r="D47" s="14" t="s">
        <v>543</v>
      </c>
      <c r="E47" s="14" t="s">
        <v>556</v>
      </c>
      <c r="F47" s="14" t="s">
        <v>371</v>
      </c>
      <c r="G47" s="14"/>
      <c r="H47" s="14" t="s">
        <v>99</v>
      </c>
      <c r="I47" s="14" t="s">
        <v>99</v>
      </c>
      <c r="J47" s="17" t="s">
        <v>744</v>
      </c>
      <c r="K47" s="64" t="s">
        <v>742</v>
      </c>
      <c r="L47" s="36" t="s">
        <v>78</v>
      </c>
      <c r="M47" s="18" t="s">
        <v>90</v>
      </c>
      <c r="N47" s="36" t="s">
        <v>91</v>
      </c>
      <c r="O47" s="17" t="s">
        <v>91</v>
      </c>
      <c r="P47" s="36" t="s">
        <v>56</v>
      </c>
      <c r="Q47" s="36" t="s">
        <v>56</v>
      </c>
      <c r="R47" s="19" t="s">
        <v>32</v>
      </c>
      <c r="S47" s="19"/>
      <c r="T47" s="71" t="s">
        <v>32</v>
      </c>
      <c r="U47" s="36"/>
      <c r="V47" s="17"/>
      <c r="W47" s="21" t="s">
        <v>838</v>
      </c>
      <c r="X47" s="21"/>
      <c r="Y47" s="21" t="s">
        <v>826</v>
      </c>
      <c r="Z47" s="21" t="s">
        <v>875</v>
      </c>
      <c r="AA47" s="21" t="s">
        <v>911</v>
      </c>
      <c r="AB47" s="2" t="str">
        <f t="shared" si="3"/>
        <v>2:27590</v>
      </c>
      <c r="AC47" s="21">
        <f t="shared" si="4"/>
        <v>158662</v>
      </c>
    </row>
    <row r="48" spans="1:29" ht="25.5">
      <c r="A48" s="14" t="s">
        <v>1112</v>
      </c>
      <c r="B48" s="15" t="str">
        <f t="shared" si="5"/>
        <v>Chloride | Setting | Fluid | Dialysis, Peritoneal</v>
      </c>
      <c r="C48" s="14" t="s">
        <v>563</v>
      </c>
      <c r="D48" s="14" t="s">
        <v>543</v>
      </c>
      <c r="E48" s="14" t="s">
        <v>556</v>
      </c>
      <c r="F48" s="14" t="s">
        <v>371</v>
      </c>
      <c r="G48" s="14"/>
      <c r="H48" s="14" t="s">
        <v>100</v>
      </c>
      <c r="I48" s="14" t="s">
        <v>100</v>
      </c>
      <c r="J48" s="17" t="s">
        <v>744</v>
      </c>
      <c r="K48" s="64" t="s">
        <v>742</v>
      </c>
      <c r="L48" s="36" t="s">
        <v>78</v>
      </c>
      <c r="M48" s="18" t="s">
        <v>90</v>
      </c>
      <c r="N48" s="36" t="s">
        <v>91</v>
      </c>
      <c r="O48" s="17" t="s">
        <v>91</v>
      </c>
      <c r="P48" s="36" t="s">
        <v>56</v>
      </c>
      <c r="Q48" s="36" t="s">
        <v>56</v>
      </c>
      <c r="R48" s="19" t="s">
        <v>32</v>
      </c>
      <c r="S48" s="19"/>
      <c r="T48" s="71" t="s">
        <v>32</v>
      </c>
      <c r="U48" s="36"/>
      <c r="V48" s="17"/>
      <c r="W48" s="21" t="s">
        <v>838</v>
      </c>
      <c r="X48" s="21"/>
      <c r="Y48" s="21" t="s">
        <v>826</v>
      </c>
      <c r="Z48" s="21" t="s">
        <v>875</v>
      </c>
      <c r="AA48" s="21" t="s">
        <v>912</v>
      </c>
      <c r="AB48" s="2" t="str">
        <f t="shared" si="3"/>
        <v>2:27591</v>
      </c>
      <c r="AC48" s="21">
        <f t="shared" si="4"/>
        <v>158663</v>
      </c>
    </row>
    <row r="49" spans="1:29" ht="25.5">
      <c r="A49" s="14" t="s">
        <v>1113</v>
      </c>
      <c r="B49" s="15" t="str">
        <f t="shared" si="5"/>
        <v>Lacatate | Setting | Fluid | Dialysis, Peritoneal</v>
      </c>
      <c r="C49" s="14" t="s">
        <v>564</v>
      </c>
      <c r="D49" s="14" t="s">
        <v>543</v>
      </c>
      <c r="E49" s="14" t="s">
        <v>556</v>
      </c>
      <c r="F49" s="14" t="s">
        <v>371</v>
      </c>
      <c r="G49" s="14"/>
      <c r="H49" s="14" t="s">
        <v>314</v>
      </c>
      <c r="I49" s="14" t="s">
        <v>314</v>
      </c>
      <c r="J49" s="17" t="s">
        <v>744</v>
      </c>
      <c r="K49" s="64" t="s">
        <v>742</v>
      </c>
      <c r="L49" s="36" t="s">
        <v>78</v>
      </c>
      <c r="M49" s="18" t="s">
        <v>90</v>
      </c>
      <c r="N49" s="36" t="s">
        <v>91</v>
      </c>
      <c r="O49" s="17" t="s">
        <v>91</v>
      </c>
      <c r="P49" s="36" t="s">
        <v>56</v>
      </c>
      <c r="Q49" s="36" t="s">
        <v>56</v>
      </c>
      <c r="R49" s="19" t="s">
        <v>32</v>
      </c>
      <c r="S49" s="19"/>
      <c r="T49" s="71" t="s">
        <v>32</v>
      </c>
      <c r="U49" s="36"/>
      <c r="V49" s="17"/>
      <c r="W49" s="21" t="s">
        <v>838</v>
      </c>
      <c r="X49" s="21"/>
      <c r="Y49" s="21" t="s">
        <v>826</v>
      </c>
      <c r="Z49" s="21" t="s">
        <v>875</v>
      </c>
      <c r="AA49" s="21" t="s">
        <v>913</v>
      </c>
      <c r="AB49" s="2" t="str">
        <f t="shared" si="3"/>
        <v>2:27592</v>
      </c>
      <c r="AC49" s="21">
        <f t="shared" si="4"/>
        <v>158664</v>
      </c>
    </row>
    <row r="50" spans="1:29" ht="25.5">
      <c r="A50" s="14" t="s">
        <v>1114</v>
      </c>
      <c r="B50" s="15" t="str">
        <f t="shared" si="5"/>
        <v>Calcium | Setting | Fluid | Dialysis, Peritoneal</v>
      </c>
      <c r="C50" s="14" t="s">
        <v>565</v>
      </c>
      <c r="D50" s="14" t="s">
        <v>543</v>
      </c>
      <c r="E50" s="14" t="s">
        <v>556</v>
      </c>
      <c r="F50" s="14" t="s">
        <v>371</v>
      </c>
      <c r="G50" s="14"/>
      <c r="H50" s="14" t="s">
        <v>101</v>
      </c>
      <c r="I50" s="14" t="s">
        <v>101</v>
      </c>
      <c r="J50" s="17" t="s">
        <v>744</v>
      </c>
      <c r="K50" s="64" t="s">
        <v>742</v>
      </c>
      <c r="L50" s="36" t="s">
        <v>78</v>
      </c>
      <c r="M50" s="18" t="s">
        <v>90</v>
      </c>
      <c r="N50" s="36" t="s">
        <v>91</v>
      </c>
      <c r="O50" s="17" t="s">
        <v>91</v>
      </c>
      <c r="P50" s="36" t="s">
        <v>56</v>
      </c>
      <c r="Q50" s="36" t="s">
        <v>56</v>
      </c>
      <c r="R50" s="19" t="s">
        <v>32</v>
      </c>
      <c r="S50" s="19"/>
      <c r="T50" s="71" t="s">
        <v>32</v>
      </c>
      <c r="U50" s="36"/>
      <c r="V50" s="17"/>
      <c r="W50" s="21" t="s">
        <v>838</v>
      </c>
      <c r="X50" s="21"/>
      <c r="Y50" s="21" t="s">
        <v>826</v>
      </c>
      <c r="Z50" s="21" t="s">
        <v>875</v>
      </c>
      <c r="AA50" s="21" t="s">
        <v>914</v>
      </c>
      <c r="AB50" s="2" t="str">
        <f t="shared" si="3"/>
        <v>2:27593</v>
      </c>
      <c r="AC50" s="21">
        <f t="shared" si="4"/>
        <v>158665</v>
      </c>
    </row>
    <row r="51" spans="1:29">
      <c r="A51" s="14" t="s">
        <v>1115</v>
      </c>
      <c r="B51" s="15" t="str">
        <f t="shared" si="5"/>
        <v>Citrate | Setting | Fluid | Dialysis, Peritoneal</v>
      </c>
      <c r="C51" s="14" t="s">
        <v>102</v>
      </c>
      <c r="D51" s="14" t="s">
        <v>543</v>
      </c>
      <c r="E51" s="14" t="s">
        <v>556</v>
      </c>
      <c r="F51" s="14" t="s">
        <v>371</v>
      </c>
      <c r="G51" s="14"/>
      <c r="H51" s="14" t="s">
        <v>102</v>
      </c>
      <c r="I51" s="14" t="s">
        <v>102</v>
      </c>
      <c r="J51" s="17" t="s">
        <v>744</v>
      </c>
      <c r="K51" s="64" t="s">
        <v>742</v>
      </c>
      <c r="L51" s="36" t="s">
        <v>78</v>
      </c>
      <c r="M51" s="18" t="s">
        <v>90</v>
      </c>
      <c r="N51" s="36" t="s">
        <v>91</v>
      </c>
      <c r="O51" s="17" t="s">
        <v>91</v>
      </c>
      <c r="P51" s="36" t="s">
        <v>56</v>
      </c>
      <c r="Q51" s="36" t="s">
        <v>56</v>
      </c>
      <c r="R51" s="19" t="s">
        <v>32</v>
      </c>
      <c r="S51" s="19"/>
      <c r="T51" s="71" t="s">
        <v>32</v>
      </c>
      <c r="U51" s="36"/>
      <c r="V51" s="17"/>
      <c r="W51" s="21" t="s">
        <v>838</v>
      </c>
      <c r="X51" s="21"/>
      <c r="Y51" s="21" t="s">
        <v>826</v>
      </c>
      <c r="Z51" s="21" t="s">
        <v>875</v>
      </c>
      <c r="AA51" s="21" t="s">
        <v>915</v>
      </c>
      <c r="AB51" s="2" t="str">
        <f t="shared" si="3"/>
        <v>2:27594</v>
      </c>
      <c r="AC51" s="21">
        <f t="shared" si="4"/>
        <v>158666</v>
      </c>
    </row>
    <row r="52" spans="1:29" ht="25.5">
      <c r="A52" s="14" t="s">
        <v>1116</v>
      </c>
      <c r="B52" s="15" t="str">
        <f t="shared" si="5"/>
        <v>Potassium | Setting | Fluid | Dialysis, Peritoneal</v>
      </c>
      <c r="C52" s="14" t="s">
        <v>566</v>
      </c>
      <c r="D52" s="14" t="s">
        <v>543</v>
      </c>
      <c r="E52" s="14" t="s">
        <v>556</v>
      </c>
      <c r="F52" s="14" t="s">
        <v>371</v>
      </c>
      <c r="G52" s="14"/>
      <c r="H52" s="14" t="s">
        <v>103</v>
      </c>
      <c r="I52" s="14" t="s">
        <v>103</v>
      </c>
      <c r="J52" s="17" t="s">
        <v>744</v>
      </c>
      <c r="K52" s="64" t="s">
        <v>742</v>
      </c>
      <c r="L52" s="36" t="s">
        <v>78</v>
      </c>
      <c r="M52" s="18" t="s">
        <v>90</v>
      </c>
      <c r="N52" s="36" t="s">
        <v>91</v>
      </c>
      <c r="O52" s="17" t="s">
        <v>91</v>
      </c>
      <c r="P52" s="36" t="s">
        <v>56</v>
      </c>
      <c r="Q52" s="36" t="s">
        <v>56</v>
      </c>
      <c r="R52" s="19" t="s">
        <v>32</v>
      </c>
      <c r="S52" s="19"/>
      <c r="T52" s="71" t="s">
        <v>32</v>
      </c>
      <c r="U52" s="36"/>
      <c r="V52" s="17"/>
      <c r="W52" s="21" t="s">
        <v>838</v>
      </c>
      <c r="X52" s="21"/>
      <c r="Y52" s="21" t="s">
        <v>826</v>
      </c>
      <c r="Z52" s="21" t="s">
        <v>875</v>
      </c>
      <c r="AA52" s="21" t="s">
        <v>916</v>
      </c>
      <c r="AB52" s="2" t="str">
        <f t="shared" si="3"/>
        <v>2:27595</v>
      </c>
      <c r="AC52" s="21">
        <f t="shared" si="4"/>
        <v>158667</v>
      </c>
    </row>
    <row r="53" spans="1:29" ht="25.5">
      <c r="A53" s="14" t="s">
        <v>1117</v>
      </c>
      <c r="B53" s="15" t="str">
        <f t="shared" si="5"/>
        <v>Magnesium | Setting | Fluid | Dialysis, Peritoneal</v>
      </c>
      <c r="C53" s="14" t="s">
        <v>104</v>
      </c>
      <c r="D53" s="14" t="s">
        <v>543</v>
      </c>
      <c r="E53" s="14" t="s">
        <v>556</v>
      </c>
      <c r="F53" s="14" t="s">
        <v>371</v>
      </c>
      <c r="G53" s="14"/>
      <c r="H53" s="35" t="s">
        <v>104</v>
      </c>
      <c r="I53" s="35" t="s">
        <v>104</v>
      </c>
      <c r="J53" s="17" t="s">
        <v>744</v>
      </c>
      <c r="K53" s="64" t="s">
        <v>742</v>
      </c>
      <c r="L53" s="36" t="s">
        <v>78</v>
      </c>
      <c r="M53" s="18" t="s">
        <v>90</v>
      </c>
      <c r="N53" s="36" t="s">
        <v>91</v>
      </c>
      <c r="O53" s="17" t="s">
        <v>91</v>
      </c>
      <c r="P53" s="36" t="s">
        <v>56</v>
      </c>
      <c r="Q53" s="36" t="s">
        <v>56</v>
      </c>
      <c r="R53" s="19" t="s">
        <v>32</v>
      </c>
      <c r="S53" s="19"/>
      <c r="T53" s="71" t="s">
        <v>32</v>
      </c>
      <c r="U53" s="36"/>
      <c r="V53" s="17"/>
      <c r="W53" s="21" t="s">
        <v>838</v>
      </c>
      <c r="X53" s="21"/>
      <c r="Y53" s="21" t="s">
        <v>826</v>
      </c>
      <c r="Z53" s="21" t="s">
        <v>875</v>
      </c>
      <c r="AA53" s="21" t="s">
        <v>917</v>
      </c>
      <c r="AB53" s="2" t="str">
        <f t="shared" si="3"/>
        <v>2:27596</v>
      </c>
      <c r="AC53" s="21">
        <f t="shared" si="4"/>
        <v>158668</v>
      </c>
    </row>
    <row r="54" spans="1:29" ht="25.5">
      <c r="A54" s="14" t="s">
        <v>1118</v>
      </c>
      <c r="B54" s="15" t="str">
        <f t="shared" si="5"/>
        <v>Volume | Setting | Fluid | Dialysis, Peritoneal</v>
      </c>
      <c r="C54" s="14" t="s">
        <v>567</v>
      </c>
      <c r="D54" s="14" t="s">
        <v>543</v>
      </c>
      <c r="E54" s="14" t="s">
        <v>556</v>
      </c>
      <c r="F54" s="14" t="s">
        <v>371</v>
      </c>
      <c r="G54" s="14"/>
      <c r="H54" s="35" t="s">
        <v>105</v>
      </c>
      <c r="I54" s="35" t="s">
        <v>105</v>
      </c>
      <c r="J54" s="17" t="s">
        <v>744</v>
      </c>
      <c r="K54" s="64" t="s">
        <v>742</v>
      </c>
      <c r="L54" s="36" t="s">
        <v>78</v>
      </c>
      <c r="M54" s="36" t="s">
        <v>310</v>
      </c>
      <c r="N54" s="36" t="s">
        <v>106</v>
      </c>
      <c r="O54" s="34" t="s">
        <v>106</v>
      </c>
      <c r="P54" s="36" t="s">
        <v>107</v>
      </c>
      <c r="Q54" s="36" t="s">
        <v>107</v>
      </c>
      <c r="R54" s="19" t="s">
        <v>32</v>
      </c>
      <c r="S54" s="19"/>
      <c r="T54" s="71" t="s">
        <v>32</v>
      </c>
      <c r="U54" s="36"/>
      <c r="V54" s="17"/>
      <c r="W54" s="21" t="s">
        <v>838</v>
      </c>
      <c r="X54" s="21"/>
      <c r="Y54" s="21" t="s">
        <v>826</v>
      </c>
      <c r="Z54" s="21" t="s">
        <v>875</v>
      </c>
      <c r="AA54" s="21" t="s">
        <v>918</v>
      </c>
      <c r="AB54" s="2" t="str">
        <f t="shared" si="3"/>
        <v>2:27597</v>
      </c>
      <c r="AC54" s="21">
        <f t="shared" si="4"/>
        <v>158669</v>
      </c>
    </row>
    <row r="55" spans="1:29" ht="38.25">
      <c r="A55" s="14" t="s">
        <v>1119</v>
      </c>
      <c r="B55" s="15" t="str">
        <f t="shared" si="5"/>
        <v>Source | Setting | Fluid | Dialysis, Peritoneal</v>
      </c>
      <c r="C55" s="14" t="s">
        <v>568</v>
      </c>
      <c r="D55" s="14" t="s">
        <v>543</v>
      </c>
      <c r="E55" s="14" t="s">
        <v>556</v>
      </c>
      <c r="F55" s="14" t="s">
        <v>371</v>
      </c>
      <c r="G55" s="14"/>
      <c r="H55" s="35" t="s">
        <v>108</v>
      </c>
      <c r="I55" s="35" t="s">
        <v>109</v>
      </c>
      <c r="J55" s="17" t="s">
        <v>744</v>
      </c>
      <c r="K55" s="64" t="s">
        <v>742</v>
      </c>
      <c r="L55" s="36" t="s">
        <v>70</v>
      </c>
      <c r="M55" s="36" t="s">
        <v>31</v>
      </c>
      <c r="N55" s="36" t="s">
        <v>32</v>
      </c>
      <c r="O55" s="34" t="s">
        <v>33</v>
      </c>
      <c r="P55" s="36" t="s">
        <v>26</v>
      </c>
      <c r="Q55" s="36" t="s">
        <v>26</v>
      </c>
      <c r="R55" s="19" t="s">
        <v>447</v>
      </c>
      <c r="S55" s="19" t="s">
        <v>724</v>
      </c>
      <c r="T55" s="71" t="s">
        <v>448</v>
      </c>
      <c r="U55" s="36"/>
      <c r="V55" s="17"/>
      <c r="W55" s="21" t="s">
        <v>838</v>
      </c>
      <c r="X55" s="21"/>
      <c r="Y55" s="21" t="s">
        <v>826</v>
      </c>
      <c r="Z55" s="21" t="s">
        <v>875</v>
      </c>
      <c r="AA55" s="21" t="s">
        <v>919</v>
      </c>
      <c r="AB55" s="2" t="str">
        <f t="shared" si="3"/>
        <v>2:27598</v>
      </c>
      <c r="AC55" s="21">
        <f t="shared" si="4"/>
        <v>158670</v>
      </c>
    </row>
    <row r="56" spans="1:29" s="13" customFormat="1" ht="25.5">
      <c r="A56" s="28" t="s">
        <v>1120</v>
      </c>
      <c r="B56" s="52" t="str">
        <f t="shared" ref="B56" si="6">C56 &amp; " | " &amp; D56 &amp; " | " &amp; E56 &amp; " | " &amp; F56</f>
        <v>Subsystem | Exchange |  | Dialysis, Peritoneal</v>
      </c>
      <c r="C56" s="53" t="s">
        <v>59</v>
      </c>
      <c r="D56" s="53" t="s">
        <v>110</v>
      </c>
      <c r="E56" s="53"/>
      <c r="F56" s="53" t="s">
        <v>371</v>
      </c>
      <c r="G56" s="28"/>
      <c r="H56" s="54" t="s">
        <v>111</v>
      </c>
      <c r="I56" s="52" t="s">
        <v>112</v>
      </c>
      <c r="J56" s="56" t="s">
        <v>744</v>
      </c>
      <c r="K56" s="56" t="s">
        <v>742</v>
      </c>
      <c r="L56" s="31"/>
      <c r="M56" s="31"/>
      <c r="N56" s="31"/>
      <c r="O56" s="55"/>
      <c r="P56" s="31" t="s">
        <v>26</v>
      </c>
      <c r="Q56" s="31" t="s">
        <v>819</v>
      </c>
      <c r="R56" s="31"/>
      <c r="S56" s="31"/>
      <c r="T56" s="62"/>
      <c r="U56" s="5"/>
      <c r="V56" s="5"/>
      <c r="W56" s="88" t="s">
        <v>838</v>
      </c>
      <c r="X56" s="54"/>
      <c r="Y56" s="88" t="s">
        <v>827</v>
      </c>
      <c r="Z56" s="88" t="s">
        <v>838</v>
      </c>
      <c r="AA56" s="88" t="s">
        <v>920</v>
      </c>
      <c r="AB56" s="5" t="str">
        <f t="shared" si="3"/>
        <v>1:5515</v>
      </c>
      <c r="AC56" s="94">
        <f t="shared" si="4"/>
        <v>71051</v>
      </c>
    </row>
    <row r="57" spans="1:29" s="1" customFormat="1" ht="25.5">
      <c r="A57" s="14" t="s">
        <v>772</v>
      </c>
      <c r="B57" s="15" t="str">
        <f t="shared" si="5"/>
        <v>Number | Setting | Exchange | Dialysis, Peritoneal</v>
      </c>
      <c r="C57" s="14" t="s">
        <v>113</v>
      </c>
      <c r="D57" s="8" t="s">
        <v>543</v>
      </c>
      <c r="E57" s="14" t="s">
        <v>110</v>
      </c>
      <c r="F57" s="14" t="s">
        <v>371</v>
      </c>
      <c r="G57" s="14"/>
      <c r="H57" s="14" t="s">
        <v>114</v>
      </c>
      <c r="I57" s="14" t="s">
        <v>317</v>
      </c>
      <c r="J57" s="17" t="s">
        <v>744</v>
      </c>
      <c r="K57" s="64" t="s">
        <v>742</v>
      </c>
      <c r="L57" s="18" t="s">
        <v>115</v>
      </c>
      <c r="M57" s="18" t="s">
        <v>87</v>
      </c>
      <c r="N57" s="18" t="s">
        <v>32</v>
      </c>
      <c r="O57" s="34" t="s">
        <v>33</v>
      </c>
      <c r="P57" s="18" t="s">
        <v>26</v>
      </c>
      <c r="Q57" s="18" t="s">
        <v>819</v>
      </c>
      <c r="R57" s="14" t="s">
        <v>33</v>
      </c>
      <c r="S57" s="14"/>
      <c r="T57" s="69" t="s">
        <v>33</v>
      </c>
      <c r="U57" s="14" t="s">
        <v>116</v>
      </c>
      <c r="V57" s="14">
        <v>1</v>
      </c>
      <c r="W57" s="2">
        <v>0</v>
      </c>
      <c r="X57" s="2"/>
      <c r="Y57" s="2" t="s">
        <v>826</v>
      </c>
      <c r="Z57" s="2">
        <v>1</v>
      </c>
      <c r="AA57" s="2">
        <v>2606</v>
      </c>
      <c r="AB57" s="2" t="str">
        <f t="shared" si="3"/>
        <v>1:2606</v>
      </c>
      <c r="AC57" s="21">
        <f t="shared" si="4"/>
        <v>68142</v>
      </c>
    </row>
    <row r="58" spans="1:29" ht="51">
      <c r="A58" s="14" t="s">
        <v>1078</v>
      </c>
      <c r="B58" s="15" t="str">
        <f t="shared" si="5"/>
        <v>Phase | Status | Exchange | Dialysis, Peritoneal</v>
      </c>
      <c r="C58" s="14" t="s">
        <v>569</v>
      </c>
      <c r="D58" s="14" t="s">
        <v>370</v>
      </c>
      <c r="E58" s="14" t="s">
        <v>110</v>
      </c>
      <c r="F58" s="14" t="s">
        <v>371</v>
      </c>
      <c r="G58" s="14"/>
      <c r="H58" s="35" t="s">
        <v>72</v>
      </c>
      <c r="I58" s="35" t="s">
        <v>865</v>
      </c>
      <c r="J58" s="17" t="s">
        <v>744</v>
      </c>
      <c r="K58" s="64" t="s">
        <v>742</v>
      </c>
      <c r="L58" s="36" t="s">
        <v>70</v>
      </c>
      <c r="M58" s="36" t="s">
        <v>31</v>
      </c>
      <c r="N58" s="36" t="s">
        <v>32</v>
      </c>
      <c r="O58" s="34" t="s">
        <v>33</v>
      </c>
      <c r="P58" s="36" t="s">
        <v>26</v>
      </c>
      <c r="Q58" s="36" t="s">
        <v>87</v>
      </c>
      <c r="R58" s="2" t="s">
        <v>350</v>
      </c>
      <c r="S58" s="2"/>
      <c r="T58" s="71" t="s">
        <v>1121</v>
      </c>
      <c r="U58" s="36"/>
      <c r="V58" s="17"/>
      <c r="W58" s="21" t="s">
        <v>838</v>
      </c>
      <c r="X58" s="21"/>
      <c r="Y58" s="21" t="s">
        <v>826</v>
      </c>
      <c r="Z58" s="21" t="s">
        <v>875</v>
      </c>
      <c r="AA58" s="21" t="s">
        <v>877</v>
      </c>
      <c r="AB58" s="2" t="str">
        <f t="shared" si="3"/>
        <v>2:27563</v>
      </c>
      <c r="AC58" s="21">
        <f t="shared" si="4"/>
        <v>158635</v>
      </c>
    </row>
    <row r="59" spans="1:29" ht="38.25">
      <c r="A59" s="14" t="s">
        <v>1122</v>
      </c>
      <c r="B59" s="15" t="str">
        <f t="shared" si="5"/>
        <v>Fill Start | Time | Exchange | Dialysis, Peritoneal</v>
      </c>
      <c r="C59" s="14" t="s">
        <v>570</v>
      </c>
      <c r="D59" s="14" t="s">
        <v>62</v>
      </c>
      <c r="E59" s="14" t="s">
        <v>110</v>
      </c>
      <c r="F59" s="14" t="s">
        <v>371</v>
      </c>
      <c r="G59" s="14"/>
      <c r="H59" s="14" t="s">
        <v>117</v>
      </c>
      <c r="I59" s="14" t="s">
        <v>118</v>
      </c>
      <c r="J59" s="17" t="s">
        <v>744</v>
      </c>
      <c r="K59" s="64" t="s">
        <v>742</v>
      </c>
      <c r="L59" s="18" t="s">
        <v>75</v>
      </c>
      <c r="M59" s="17" t="s">
        <v>66</v>
      </c>
      <c r="N59" s="18" t="s">
        <v>32</v>
      </c>
      <c r="O59" s="34" t="s">
        <v>33</v>
      </c>
      <c r="P59" s="18" t="s">
        <v>119</v>
      </c>
      <c r="Q59" s="18" t="s">
        <v>87</v>
      </c>
      <c r="R59" s="18" t="s">
        <v>32</v>
      </c>
      <c r="S59" s="18"/>
      <c r="T59" s="69" t="s">
        <v>32</v>
      </c>
      <c r="U59" s="14"/>
      <c r="V59" s="14"/>
      <c r="W59" s="21" t="s">
        <v>838</v>
      </c>
      <c r="X59" s="21"/>
      <c r="Y59" s="21" t="s">
        <v>826</v>
      </c>
      <c r="Z59" s="21" t="s">
        <v>875</v>
      </c>
      <c r="AA59" s="21" t="s">
        <v>921</v>
      </c>
      <c r="AB59" s="2" t="str">
        <f t="shared" si="3"/>
        <v>2:27599</v>
      </c>
      <c r="AC59" s="21">
        <f t="shared" si="4"/>
        <v>158671</v>
      </c>
    </row>
    <row r="60" spans="1:29" ht="38.25">
      <c r="A60" s="14" t="s">
        <v>1123</v>
      </c>
      <c r="B60" s="15" t="str">
        <f t="shared" si="5"/>
        <v>Fill End | Time | Exchange | Dialysis, Peritoneal</v>
      </c>
      <c r="C60" s="14" t="s">
        <v>571</v>
      </c>
      <c r="D60" s="14" t="s">
        <v>62</v>
      </c>
      <c r="E60" s="14" t="s">
        <v>110</v>
      </c>
      <c r="F60" s="14" t="s">
        <v>371</v>
      </c>
      <c r="G60" s="14"/>
      <c r="H60" s="14" t="s">
        <v>120</v>
      </c>
      <c r="I60" s="14" t="s">
        <v>121</v>
      </c>
      <c r="J60" s="17" t="s">
        <v>744</v>
      </c>
      <c r="K60" s="64" t="s">
        <v>742</v>
      </c>
      <c r="L60" s="18" t="s">
        <v>75</v>
      </c>
      <c r="M60" s="17" t="s">
        <v>66</v>
      </c>
      <c r="N60" s="18" t="s">
        <v>32</v>
      </c>
      <c r="O60" s="34" t="s">
        <v>33</v>
      </c>
      <c r="P60" s="18" t="s">
        <v>119</v>
      </c>
      <c r="Q60" s="18" t="s">
        <v>87</v>
      </c>
      <c r="R60" s="18" t="s">
        <v>32</v>
      </c>
      <c r="S60" s="18"/>
      <c r="T60" s="69" t="s">
        <v>32</v>
      </c>
      <c r="U60" s="14"/>
      <c r="V60" s="14"/>
      <c r="W60" s="21" t="s">
        <v>838</v>
      </c>
      <c r="X60" s="21"/>
      <c r="Y60" s="21" t="s">
        <v>826</v>
      </c>
      <c r="Z60" s="21" t="s">
        <v>875</v>
      </c>
      <c r="AA60" s="21" t="s">
        <v>922</v>
      </c>
      <c r="AB60" s="2" t="str">
        <f t="shared" si="3"/>
        <v>2:27600</v>
      </c>
      <c r="AC60" s="21">
        <f t="shared" si="4"/>
        <v>158672</v>
      </c>
    </row>
    <row r="61" spans="1:29" ht="25.5">
      <c r="A61" s="14" t="s">
        <v>1124</v>
      </c>
      <c r="B61" s="15" t="str">
        <f t="shared" si="5"/>
        <v>Fill Mode | Setting | Exchange | Dialysis, Peritoneal</v>
      </c>
      <c r="C61" s="14" t="s">
        <v>572</v>
      </c>
      <c r="D61" s="14" t="s">
        <v>543</v>
      </c>
      <c r="E61" s="14" t="s">
        <v>110</v>
      </c>
      <c r="F61" s="14" t="s">
        <v>371</v>
      </c>
      <c r="G61" s="14"/>
      <c r="H61" s="14" t="s">
        <v>122</v>
      </c>
      <c r="I61" s="14" t="s">
        <v>122</v>
      </c>
      <c r="J61" s="17" t="s">
        <v>744</v>
      </c>
      <c r="K61" s="64" t="s">
        <v>742</v>
      </c>
      <c r="L61" s="18" t="s">
        <v>70</v>
      </c>
      <c r="M61" s="36" t="s">
        <v>31</v>
      </c>
      <c r="N61" s="18" t="s">
        <v>32</v>
      </c>
      <c r="O61" s="34" t="s">
        <v>33</v>
      </c>
      <c r="P61" s="18" t="s">
        <v>119</v>
      </c>
      <c r="Q61" s="18" t="s">
        <v>819</v>
      </c>
      <c r="R61" s="18" t="s">
        <v>353</v>
      </c>
      <c r="S61" s="18" t="s">
        <v>725</v>
      </c>
      <c r="T61" s="69" t="s">
        <v>726</v>
      </c>
      <c r="U61" s="14"/>
      <c r="V61" s="14"/>
      <c r="W61" s="21" t="s">
        <v>838</v>
      </c>
      <c r="X61" s="21"/>
      <c r="Y61" s="21" t="s">
        <v>826</v>
      </c>
      <c r="Z61" s="21" t="s">
        <v>875</v>
      </c>
      <c r="AA61" s="21" t="s">
        <v>923</v>
      </c>
      <c r="AB61" s="2" t="str">
        <f t="shared" si="3"/>
        <v>2:27601</v>
      </c>
      <c r="AC61" s="21">
        <f t="shared" si="4"/>
        <v>158673</v>
      </c>
    </row>
    <row r="62" spans="1:29" ht="25.5">
      <c r="A62" s="14" t="s">
        <v>1125</v>
      </c>
      <c r="B62" s="15" t="str">
        <f t="shared" si="5"/>
        <v>Fill Duration | Setting | Exchange | Dialysis, Peritoneal</v>
      </c>
      <c r="C62" s="14" t="s">
        <v>573</v>
      </c>
      <c r="D62" s="14" t="s">
        <v>543</v>
      </c>
      <c r="E62" s="14" t="s">
        <v>110</v>
      </c>
      <c r="F62" s="14" t="s">
        <v>371</v>
      </c>
      <c r="G62" s="14"/>
      <c r="H62" s="14" t="s">
        <v>802</v>
      </c>
      <c r="I62" s="14" t="s">
        <v>805</v>
      </c>
      <c r="J62" s="17" t="s">
        <v>744</v>
      </c>
      <c r="K62" s="64" t="s">
        <v>742</v>
      </c>
      <c r="L62" s="18" t="s">
        <v>115</v>
      </c>
      <c r="M62" s="18" t="s">
        <v>90</v>
      </c>
      <c r="N62" s="18" t="s">
        <v>82</v>
      </c>
      <c r="O62" s="18" t="s">
        <v>82</v>
      </c>
      <c r="P62" s="18" t="s">
        <v>119</v>
      </c>
      <c r="Q62" s="18" t="s">
        <v>819</v>
      </c>
      <c r="R62" s="18" t="s">
        <v>32</v>
      </c>
      <c r="S62" s="18"/>
      <c r="T62" s="69" t="s">
        <v>32</v>
      </c>
      <c r="U62" s="14"/>
      <c r="V62" s="14"/>
      <c r="W62" s="21" t="s">
        <v>838</v>
      </c>
      <c r="X62" s="21"/>
      <c r="Y62" s="21" t="s">
        <v>826</v>
      </c>
      <c r="Z62" s="21" t="s">
        <v>880</v>
      </c>
      <c r="AA62" s="21" t="s">
        <v>924</v>
      </c>
      <c r="AB62" s="2" t="str">
        <f t="shared" si="3"/>
        <v>258:27602</v>
      </c>
      <c r="AC62" s="21">
        <f t="shared" si="4"/>
        <v>16935890</v>
      </c>
    </row>
    <row r="63" spans="1:29" ht="25.5">
      <c r="A63" s="14" t="s">
        <v>1126</v>
      </c>
      <c r="B63" s="15" t="str">
        <f t="shared" ref="B63" si="7">C63 &amp; " | " &amp; D63 &amp; " | " &amp; E63 &amp; " | " &amp; F63</f>
        <v>Fill Duration | Actual | Exchange | Dialysis, Peritoneal</v>
      </c>
      <c r="C63" s="14" t="s">
        <v>573</v>
      </c>
      <c r="D63" s="14" t="s">
        <v>767</v>
      </c>
      <c r="E63" s="14" t="s">
        <v>110</v>
      </c>
      <c r="F63" s="14" t="s">
        <v>371</v>
      </c>
      <c r="G63" s="14"/>
      <c r="H63" s="14" t="s">
        <v>803</v>
      </c>
      <c r="I63" s="14" t="s">
        <v>804</v>
      </c>
      <c r="J63" s="17" t="s">
        <v>744</v>
      </c>
      <c r="K63" s="64" t="s">
        <v>742</v>
      </c>
      <c r="L63" s="18" t="s">
        <v>115</v>
      </c>
      <c r="M63" s="18" t="s">
        <v>90</v>
      </c>
      <c r="N63" s="18" t="s">
        <v>82</v>
      </c>
      <c r="O63" s="18" t="s">
        <v>82</v>
      </c>
      <c r="P63" s="18" t="s">
        <v>119</v>
      </c>
      <c r="Q63" s="18" t="s">
        <v>87</v>
      </c>
      <c r="R63" s="18" t="s">
        <v>32</v>
      </c>
      <c r="S63" s="18"/>
      <c r="T63" s="69" t="s">
        <v>32</v>
      </c>
      <c r="U63" s="14"/>
      <c r="V63" s="14"/>
      <c r="W63" s="21" t="s">
        <v>838</v>
      </c>
      <c r="X63" s="21"/>
      <c r="Y63" s="21" t="s">
        <v>826</v>
      </c>
      <c r="Z63" s="21" t="s">
        <v>875</v>
      </c>
      <c r="AA63" s="21" t="s">
        <v>924</v>
      </c>
      <c r="AB63" s="2" t="str">
        <f t="shared" si="3"/>
        <v>2:27602</v>
      </c>
      <c r="AC63" s="21">
        <f t="shared" si="4"/>
        <v>158674</v>
      </c>
    </row>
    <row r="64" spans="1:29" ht="25.5">
      <c r="A64" s="14" t="s">
        <v>1127</v>
      </c>
      <c r="B64" s="15" t="str">
        <f t="shared" si="5"/>
        <v>Fill Volume | Setting | Exchange | Dialysis, Peritoneal</v>
      </c>
      <c r="C64" s="14" t="s">
        <v>574</v>
      </c>
      <c r="D64" s="14" t="s">
        <v>543</v>
      </c>
      <c r="E64" s="14" t="s">
        <v>110</v>
      </c>
      <c r="F64" s="14" t="s">
        <v>371</v>
      </c>
      <c r="G64" s="14"/>
      <c r="H64" s="14" t="s">
        <v>769</v>
      </c>
      <c r="I64" s="14" t="s">
        <v>769</v>
      </c>
      <c r="J64" s="17" t="s">
        <v>744</v>
      </c>
      <c r="K64" s="64" t="s">
        <v>742</v>
      </c>
      <c r="L64" s="18" t="s">
        <v>309</v>
      </c>
      <c r="M64" s="18" t="s">
        <v>310</v>
      </c>
      <c r="N64" s="18" t="s">
        <v>106</v>
      </c>
      <c r="O64" s="18" t="s">
        <v>106</v>
      </c>
      <c r="P64" s="18" t="s">
        <v>119</v>
      </c>
      <c r="Q64" s="18" t="s">
        <v>819</v>
      </c>
      <c r="R64" s="18" t="s">
        <v>32</v>
      </c>
      <c r="S64" s="18"/>
      <c r="T64" s="69" t="s">
        <v>32</v>
      </c>
      <c r="U64" s="14"/>
      <c r="V64" s="14"/>
      <c r="W64" s="21" t="s">
        <v>838</v>
      </c>
      <c r="X64" s="21"/>
      <c r="Y64" s="21" t="s">
        <v>826</v>
      </c>
      <c r="Z64" s="21" t="s">
        <v>880</v>
      </c>
      <c r="AA64" s="21" t="s">
        <v>925</v>
      </c>
      <c r="AB64" s="2" t="str">
        <f t="shared" si="3"/>
        <v>258:27603</v>
      </c>
      <c r="AC64" s="21">
        <f t="shared" si="4"/>
        <v>16935891</v>
      </c>
    </row>
    <row r="65" spans="1:29" ht="25.5">
      <c r="A65" s="14" t="s">
        <v>1128</v>
      </c>
      <c r="B65" s="15" t="str">
        <f t="shared" ref="B65" si="8">C65 &amp; " | " &amp; D65 &amp; " | " &amp; E65 &amp; " | " &amp; F65</f>
        <v>Fill Volume | Actual | Exchange | Dialysis, Peritoneal</v>
      </c>
      <c r="C65" s="14" t="s">
        <v>574</v>
      </c>
      <c r="D65" s="14" t="s">
        <v>767</v>
      </c>
      <c r="E65" s="14" t="s">
        <v>110</v>
      </c>
      <c r="F65" s="14" t="s">
        <v>371</v>
      </c>
      <c r="G65" s="14"/>
      <c r="H65" s="14" t="s">
        <v>768</v>
      </c>
      <c r="I65" s="14" t="s">
        <v>768</v>
      </c>
      <c r="J65" s="17" t="s">
        <v>744</v>
      </c>
      <c r="K65" s="64" t="s">
        <v>742</v>
      </c>
      <c r="L65" s="18" t="s">
        <v>309</v>
      </c>
      <c r="M65" s="18" t="s">
        <v>310</v>
      </c>
      <c r="N65" s="18" t="s">
        <v>106</v>
      </c>
      <c r="O65" s="18" t="s">
        <v>106</v>
      </c>
      <c r="P65" s="18" t="s">
        <v>119</v>
      </c>
      <c r="Q65" s="18" t="s">
        <v>87</v>
      </c>
      <c r="R65" s="18" t="s">
        <v>32</v>
      </c>
      <c r="S65" s="18"/>
      <c r="T65" s="69" t="s">
        <v>32</v>
      </c>
      <c r="U65" s="14"/>
      <c r="V65" s="14"/>
      <c r="W65" s="21" t="s">
        <v>838</v>
      </c>
      <c r="X65" s="21"/>
      <c r="Y65" s="21" t="s">
        <v>826</v>
      </c>
      <c r="Z65" s="21" t="s">
        <v>875</v>
      </c>
      <c r="AA65" s="21" t="s">
        <v>925</v>
      </c>
      <c r="AB65" s="2" t="str">
        <f t="shared" si="3"/>
        <v>2:27603</v>
      </c>
      <c r="AC65" s="21">
        <f t="shared" si="4"/>
        <v>158675</v>
      </c>
    </row>
    <row r="66" spans="1:29" ht="25.5">
      <c r="A66" s="14" t="s">
        <v>1129</v>
      </c>
      <c r="B66" s="15" t="str">
        <f t="shared" si="5"/>
        <v>Fluid Temperature | Setting | Exchange | Dialysis, Peritoneal</v>
      </c>
      <c r="C66" s="14" t="s">
        <v>575</v>
      </c>
      <c r="D66" s="14" t="s">
        <v>543</v>
      </c>
      <c r="E66" s="14" t="s">
        <v>110</v>
      </c>
      <c r="F66" s="14" t="s">
        <v>371</v>
      </c>
      <c r="G66" s="14"/>
      <c r="H66" s="14" t="s">
        <v>124</v>
      </c>
      <c r="I66" s="14" t="s">
        <v>125</v>
      </c>
      <c r="J66" s="17" t="s">
        <v>744</v>
      </c>
      <c r="K66" s="64" t="s">
        <v>742</v>
      </c>
      <c r="L66" s="18" t="s">
        <v>78</v>
      </c>
      <c r="M66" s="18" t="s">
        <v>126</v>
      </c>
      <c r="N66" s="18" t="s">
        <v>127</v>
      </c>
      <c r="O66" s="18" t="s">
        <v>255</v>
      </c>
      <c r="P66" s="18" t="s">
        <v>56</v>
      </c>
      <c r="Q66" s="18" t="s">
        <v>56</v>
      </c>
      <c r="R66" s="18" t="s">
        <v>32</v>
      </c>
      <c r="S66" s="18"/>
      <c r="T66" s="69" t="s">
        <v>32</v>
      </c>
      <c r="U66" s="14"/>
      <c r="V66" s="14"/>
      <c r="W66" s="21" t="s">
        <v>838</v>
      </c>
      <c r="X66" s="21"/>
      <c r="Y66" s="21" t="s">
        <v>826</v>
      </c>
      <c r="Z66" s="21" t="s">
        <v>880</v>
      </c>
      <c r="AA66" s="21" t="s">
        <v>926</v>
      </c>
      <c r="AB66" s="2" t="str">
        <f t="shared" si="3"/>
        <v>258:27604</v>
      </c>
      <c r="AC66" s="21">
        <f t="shared" si="4"/>
        <v>16935892</v>
      </c>
    </row>
    <row r="67" spans="1:29" ht="25.5">
      <c r="A67" s="14" t="s">
        <v>1130</v>
      </c>
      <c r="B67" s="15" t="str">
        <f t="shared" si="5"/>
        <v>Fluid Temperature | Status | Exchange | Dialysis, Peritoneal</v>
      </c>
      <c r="C67" s="14" t="s">
        <v>575</v>
      </c>
      <c r="D67" s="14" t="s">
        <v>370</v>
      </c>
      <c r="E67" s="14" t="s">
        <v>110</v>
      </c>
      <c r="F67" s="14" t="s">
        <v>371</v>
      </c>
      <c r="G67" s="14"/>
      <c r="H67" s="14" t="s">
        <v>125</v>
      </c>
      <c r="I67" s="14" t="s">
        <v>125</v>
      </c>
      <c r="J67" s="17" t="s">
        <v>744</v>
      </c>
      <c r="K67" s="64" t="s">
        <v>742</v>
      </c>
      <c r="L67" s="18" t="s">
        <v>78</v>
      </c>
      <c r="M67" s="18" t="s">
        <v>126</v>
      </c>
      <c r="N67" s="18" t="s">
        <v>127</v>
      </c>
      <c r="O67" s="18" t="s">
        <v>255</v>
      </c>
      <c r="P67" s="18" t="s">
        <v>56</v>
      </c>
      <c r="Q67" s="18" t="s">
        <v>87</v>
      </c>
      <c r="R67" s="18" t="s">
        <v>32</v>
      </c>
      <c r="S67" s="18"/>
      <c r="T67" s="69" t="s">
        <v>32</v>
      </c>
      <c r="U67" s="14"/>
      <c r="V67" s="14"/>
      <c r="W67" s="21" t="s">
        <v>838</v>
      </c>
      <c r="X67" s="21"/>
      <c r="Y67" s="21" t="s">
        <v>826</v>
      </c>
      <c r="Z67" s="21" t="s">
        <v>875</v>
      </c>
      <c r="AA67" s="21" t="s">
        <v>926</v>
      </c>
      <c r="AB67" s="2" t="str">
        <f t="shared" si="3"/>
        <v>2:27604</v>
      </c>
      <c r="AC67" s="21">
        <f t="shared" si="4"/>
        <v>158676</v>
      </c>
    </row>
    <row r="68" spans="1:29" ht="38.25">
      <c r="A68" s="14" t="s">
        <v>1131</v>
      </c>
      <c r="B68" s="15" t="str">
        <f t="shared" ref="B68:B77" si="9">C68 &amp; " | " &amp; D68 &amp; " | " &amp; E68 &amp; " | " &amp; F68</f>
        <v>Dwell Start | Time | Exchange | Dialysis, Peritoneal</v>
      </c>
      <c r="C68" s="14" t="s">
        <v>580</v>
      </c>
      <c r="D68" s="14" t="s">
        <v>62</v>
      </c>
      <c r="E68" s="14" t="s">
        <v>110</v>
      </c>
      <c r="F68" s="14" t="s">
        <v>371</v>
      </c>
      <c r="G68" s="14"/>
      <c r="H68" s="14" t="s">
        <v>128</v>
      </c>
      <c r="I68" s="14" t="s">
        <v>129</v>
      </c>
      <c r="J68" s="17" t="s">
        <v>744</v>
      </c>
      <c r="K68" s="64" t="s">
        <v>742</v>
      </c>
      <c r="L68" s="18" t="s">
        <v>75</v>
      </c>
      <c r="M68" s="17" t="s">
        <v>66</v>
      </c>
      <c r="N68" s="18" t="s">
        <v>32</v>
      </c>
      <c r="O68" s="34" t="s">
        <v>33</v>
      </c>
      <c r="P68" s="18" t="s">
        <v>130</v>
      </c>
      <c r="Q68" s="18" t="s">
        <v>87</v>
      </c>
      <c r="R68" s="18" t="s">
        <v>32</v>
      </c>
      <c r="S68" s="18"/>
      <c r="T68" s="69" t="s">
        <v>32</v>
      </c>
      <c r="U68" s="14"/>
      <c r="V68" s="14"/>
      <c r="W68" s="21" t="s">
        <v>838</v>
      </c>
      <c r="X68" s="21"/>
      <c r="Y68" s="21" t="s">
        <v>826</v>
      </c>
      <c r="Z68" s="21" t="s">
        <v>875</v>
      </c>
      <c r="AA68" s="21" t="s">
        <v>927</v>
      </c>
      <c r="AB68" s="2" t="str">
        <f t="shared" si="3"/>
        <v>2:27605</v>
      </c>
      <c r="AC68" s="21">
        <f t="shared" si="4"/>
        <v>158677</v>
      </c>
    </row>
    <row r="69" spans="1:29" ht="38.25">
      <c r="A69" s="14" t="s">
        <v>1132</v>
      </c>
      <c r="B69" s="15" t="str">
        <f t="shared" si="9"/>
        <v>Dwell End | Time | Exchange | Dialysis, Peritoneal</v>
      </c>
      <c r="C69" s="14" t="s">
        <v>581</v>
      </c>
      <c r="D69" s="14" t="s">
        <v>62</v>
      </c>
      <c r="E69" s="14" t="s">
        <v>110</v>
      </c>
      <c r="F69" s="14" t="s">
        <v>371</v>
      </c>
      <c r="G69" s="14"/>
      <c r="H69" s="14" t="s">
        <v>131</v>
      </c>
      <c r="I69" s="14" t="s">
        <v>132</v>
      </c>
      <c r="J69" s="17" t="s">
        <v>744</v>
      </c>
      <c r="K69" s="64" t="s">
        <v>742</v>
      </c>
      <c r="L69" s="18" t="s">
        <v>75</v>
      </c>
      <c r="M69" s="17" t="s">
        <v>66</v>
      </c>
      <c r="N69" s="18" t="s">
        <v>32</v>
      </c>
      <c r="O69" s="34" t="s">
        <v>33</v>
      </c>
      <c r="P69" s="18" t="s">
        <v>130</v>
      </c>
      <c r="Q69" s="18" t="s">
        <v>87</v>
      </c>
      <c r="R69" s="18" t="s">
        <v>32</v>
      </c>
      <c r="S69" s="18"/>
      <c r="T69" s="69" t="s">
        <v>32</v>
      </c>
      <c r="U69" s="14"/>
      <c r="V69" s="14"/>
      <c r="W69" s="21" t="s">
        <v>838</v>
      </c>
      <c r="X69" s="21"/>
      <c r="Y69" s="21" t="s">
        <v>826</v>
      </c>
      <c r="Z69" s="21" t="s">
        <v>875</v>
      </c>
      <c r="AA69" s="21" t="s">
        <v>928</v>
      </c>
      <c r="AB69" s="2" t="str">
        <f t="shared" si="3"/>
        <v>2:27606</v>
      </c>
      <c r="AC69" s="21">
        <f t="shared" si="4"/>
        <v>158678</v>
      </c>
    </row>
    <row r="70" spans="1:29" ht="25.5">
      <c r="A70" s="14" t="s">
        <v>1133</v>
      </c>
      <c r="B70" s="15" t="str">
        <f t="shared" si="9"/>
        <v>Dwell Duration | Setting | Exchange | Dialysis, Peritoneal</v>
      </c>
      <c r="C70" s="14" t="s">
        <v>576</v>
      </c>
      <c r="D70" s="14" t="s">
        <v>543</v>
      </c>
      <c r="E70" s="14" t="s">
        <v>110</v>
      </c>
      <c r="F70" s="14" t="s">
        <v>371</v>
      </c>
      <c r="G70" s="14"/>
      <c r="H70" s="14" t="s">
        <v>798</v>
      </c>
      <c r="I70" s="14" t="s">
        <v>801</v>
      </c>
      <c r="J70" s="17" t="s">
        <v>744</v>
      </c>
      <c r="K70" s="64" t="s">
        <v>742</v>
      </c>
      <c r="L70" s="18" t="s">
        <v>115</v>
      </c>
      <c r="M70" s="18" t="s">
        <v>90</v>
      </c>
      <c r="N70" s="18" t="s">
        <v>82</v>
      </c>
      <c r="O70" s="18" t="s">
        <v>82</v>
      </c>
      <c r="P70" s="18" t="s">
        <v>26</v>
      </c>
      <c r="Q70" s="18" t="s">
        <v>819</v>
      </c>
      <c r="R70" s="18" t="s">
        <v>32</v>
      </c>
      <c r="S70" s="18"/>
      <c r="T70" s="69" t="s">
        <v>32</v>
      </c>
      <c r="U70" s="14"/>
      <c r="V70" s="14"/>
      <c r="W70" s="21" t="s">
        <v>838</v>
      </c>
      <c r="X70" s="21"/>
      <c r="Y70" s="21" t="s">
        <v>826</v>
      </c>
      <c r="Z70" s="21" t="s">
        <v>880</v>
      </c>
      <c r="AA70" s="21" t="s">
        <v>929</v>
      </c>
      <c r="AB70" s="2" t="str">
        <f t="shared" si="3"/>
        <v>258:27607</v>
      </c>
      <c r="AC70" s="21">
        <f t="shared" si="4"/>
        <v>16935895</v>
      </c>
    </row>
    <row r="71" spans="1:29" ht="25.5">
      <c r="A71" s="14" t="s">
        <v>1134</v>
      </c>
      <c r="B71" s="15" t="str">
        <f t="shared" ref="B71" si="10">C71 &amp; " | " &amp; D71 &amp; " | " &amp; E71 &amp; " | " &amp; F71</f>
        <v>Dwell Duration | Actual | Exchange | Dialysis, Peritoneal</v>
      </c>
      <c r="C71" s="14" t="s">
        <v>576</v>
      </c>
      <c r="D71" s="14" t="s">
        <v>767</v>
      </c>
      <c r="E71" s="14" t="s">
        <v>110</v>
      </c>
      <c r="F71" s="14" t="s">
        <v>371</v>
      </c>
      <c r="G71" s="14"/>
      <c r="H71" s="14" t="s">
        <v>799</v>
      </c>
      <c r="I71" s="14" t="s">
        <v>800</v>
      </c>
      <c r="J71" s="17" t="s">
        <v>744</v>
      </c>
      <c r="K71" s="64" t="s">
        <v>742</v>
      </c>
      <c r="L71" s="18" t="s">
        <v>115</v>
      </c>
      <c r="M71" s="18" t="s">
        <v>90</v>
      </c>
      <c r="N71" s="18" t="s">
        <v>82</v>
      </c>
      <c r="O71" s="18" t="s">
        <v>82</v>
      </c>
      <c r="P71" s="18" t="s">
        <v>26</v>
      </c>
      <c r="Q71" s="18" t="s">
        <v>87</v>
      </c>
      <c r="R71" s="18" t="s">
        <v>32</v>
      </c>
      <c r="S71" s="18"/>
      <c r="T71" s="69" t="s">
        <v>32</v>
      </c>
      <c r="U71" s="14"/>
      <c r="V71" s="14"/>
      <c r="W71" s="21" t="s">
        <v>838</v>
      </c>
      <c r="X71" s="21"/>
      <c r="Y71" s="21" t="s">
        <v>826</v>
      </c>
      <c r="Z71" s="21" t="s">
        <v>875</v>
      </c>
      <c r="AA71" s="21" t="s">
        <v>929</v>
      </c>
      <c r="AB71" s="2" t="str">
        <f t="shared" si="3"/>
        <v>2:27607</v>
      </c>
      <c r="AC71" s="21">
        <f t="shared" si="4"/>
        <v>158679</v>
      </c>
    </row>
    <row r="72" spans="1:29" ht="38.25">
      <c r="A72" s="14" t="s">
        <v>1135</v>
      </c>
      <c r="B72" s="15" t="str">
        <f t="shared" si="9"/>
        <v>Drain Start | Time | Exchange | Dialysis, Peritoneal</v>
      </c>
      <c r="C72" s="14" t="s">
        <v>582</v>
      </c>
      <c r="D72" s="14" t="s">
        <v>62</v>
      </c>
      <c r="E72" s="14" t="s">
        <v>110</v>
      </c>
      <c r="F72" s="14" t="s">
        <v>371</v>
      </c>
      <c r="G72" s="14"/>
      <c r="H72" s="14" t="s">
        <v>133</v>
      </c>
      <c r="I72" s="14" t="s">
        <v>134</v>
      </c>
      <c r="J72" s="17" t="s">
        <v>744</v>
      </c>
      <c r="K72" s="64" t="s">
        <v>742</v>
      </c>
      <c r="L72" s="18" t="s">
        <v>75</v>
      </c>
      <c r="M72" s="17" t="s">
        <v>66</v>
      </c>
      <c r="N72" s="18" t="s">
        <v>32</v>
      </c>
      <c r="O72" s="34" t="s">
        <v>33</v>
      </c>
      <c r="P72" s="18" t="s">
        <v>135</v>
      </c>
      <c r="Q72" s="18" t="s">
        <v>87</v>
      </c>
      <c r="R72" s="18" t="s">
        <v>32</v>
      </c>
      <c r="S72" s="18"/>
      <c r="T72" s="69" t="s">
        <v>32</v>
      </c>
      <c r="U72" s="14"/>
      <c r="V72" s="14"/>
      <c r="W72" s="21" t="s">
        <v>838</v>
      </c>
      <c r="X72" s="21"/>
      <c r="Y72" s="21" t="s">
        <v>826</v>
      </c>
      <c r="Z72" s="21" t="s">
        <v>875</v>
      </c>
      <c r="AA72" s="21" t="s">
        <v>930</v>
      </c>
      <c r="AB72" s="2" t="str">
        <f t="shared" ref="AB72:AB135" si="11">Z72&amp;":"&amp;AA72</f>
        <v>2:27608</v>
      </c>
      <c r="AC72" s="21">
        <f t="shared" ref="AC72:AC135" si="12">Z72*65536+AA72</f>
        <v>158680</v>
      </c>
    </row>
    <row r="73" spans="1:29" ht="38.25">
      <c r="A73" s="14" t="s">
        <v>1136</v>
      </c>
      <c r="B73" s="15" t="str">
        <f t="shared" si="9"/>
        <v>Drain End | Time | Exchange | Dialysis, Peritoneal</v>
      </c>
      <c r="C73" s="14" t="s">
        <v>583</v>
      </c>
      <c r="D73" s="14" t="s">
        <v>62</v>
      </c>
      <c r="E73" s="14" t="s">
        <v>110</v>
      </c>
      <c r="F73" s="14" t="s">
        <v>371</v>
      </c>
      <c r="G73" s="14"/>
      <c r="H73" s="14" t="s">
        <v>136</v>
      </c>
      <c r="I73" s="14" t="s">
        <v>137</v>
      </c>
      <c r="J73" s="17" t="s">
        <v>744</v>
      </c>
      <c r="K73" s="64" t="s">
        <v>742</v>
      </c>
      <c r="L73" s="18" t="s">
        <v>75</v>
      </c>
      <c r="M73" s="17" t="s">
        <v>66</v>
      </c>
      <c r="N73" s="18" t="s">
        <v>32</v>
      </c>
      <c r="O73" s="34" t="s">
        <v>33</v>
      </c>
      <c r="P73" s="18" t="s">
        <v>135</v>
      </c>
      <c r="Q73" s="18" t="s">
        <v>87</v>
      </c>
      <c r="R73" s="18" t="s">
        <v>32</v>
      </c>
      <c r="S73" s="18"/>
      <c r="T73" s="69" t="s">
        <v>32</v>
      </c>
      <c r="U73" s="14"/>
      <c r="V73" s="14"/>
      <c r="W73" s="21" t="s">
        <v>838</v>
      </c>
      <c r="X73" s="21"/>
      <c r="Y73" s="21" t="s">
        <v>826</v>
      </c>
      <c r="Z73" s="21" t="s">
        <v>875</v>
      </c>
      <c r="AA73" s="21" t="s">
        <v>931</v>
      </c>
      <c r="AB73" s="2" t="str">
        <f t="shared" si="11"/>
        <v>2:27609</v>
      </c>
      <c r="AC73" s="21">
        <f t="shared" si="12"/>
        <v>158681</v>
      </c>
    </row>
    <row r="74" spans="1:29" ht="38.25">
      <c r="A74" s="14" t="s">
        <v>1137</v>
      </c>
      <c r="B74" s="15" t="str">
        <f t="shared" si="9"/>
        <v>Drain Mode | Setting | Exchange | Dialysis, Peritoneal</v>
      </c>
      <c r="C74" s="14" t="s">
        <v>577</v>
      </c>
      <c r="D74" s="14" t="s">
        <v>543</v>
      </c>
      <c r="E74" s="14" t="s">
        <v>110</v>
      </c>
      <c r="F74" s="14" t="s">
        <v>371</v>
      </c>
      <c r="G74" s="14"/>
      <c r="H74" s="14" t="s">
        <v>138</v>
      </c>
      <c r="I74" s="14" t="s">
        <v>138</v>
      </c>
      <c r="J74" s="17" t="s">
        <v>744</v>
      </c>
      <c r="K74" s="64" t="s">
        <v>742</v>
      </c>
      <c r="L74" s="18" t="s">
        <v>70</v>
      </c>
      <c r="M74" s="36" t="s">
        <v>31</v>
      </c>
      <c r="N74" s="18" t="s">
        <v>32</v>
      </c>
      <c r="O74" s="34" t="s">
        <v>33</v>
      </c>
      <c r="P74" s="18" t="s">
        <v>135</v>
      </c>
      <c r="Q74" s="18" t="s">
        <v>819</v>
      </c>
      <c r="R74" s="18" t="s">
        <v>354</v>
      </c>
      <c r="S74" s="18" t="s">
        <v>727</v>
      </c>
      <c r="T74" s="69" t="s">
        <v>728</v>
      </c>
      <c r="U74" s="14"/>
      <c r="V74" s="14"/>
      <c r="W74" s="21" t="s">
        <v>838</v>
      </c>
      <c r="X74" s="21"/>
      <c r="Y74" s="21" t="s">
        <v>826</v>
      </c>
      <c r="Z74" s="21" t="s">
        <v>875</v>
      </c>
      <c r="AA74" s="21" t="s">
        <v>932</v>
      </c>
      <c r="AB74" s="2" t="str">
        <f t="shared" si="11"/>
        <v>2:27610</v>
      </c>
      <c r="AC74" s="21">
        <f t="shared" si="12"/>
        <v>158682</v>
      </c>
    </row>
    <row r="75" spans="1:29" ht="25.5">
      <c r="A75" s="14" t="s">
        <v>1138</v>
      </c>
      <c r="B75" s="15" t="str">
        <f t="shared" si="9"/>
        <v>Drain Duration | Setting | Exchange | Dialysis, Peritoneal</v>
      </c>
      <c r="C75" s="14" t="s">
        <v>578</v>
      </c>
      <c r="D75" s="14" t="s">
        <v>543</v>
      </c>
      <c r="E75" s="14" t="s">
        <v>110</v>
      </c>
      <c r="F75" s="14" t="s">
        <v>371</v>
      </c>
      <c r="G75" s="14"/>
      <c r="H75" s="14" t="s">
        <v>794</v>
      </c>
      <c r="I75" s="14" t="s">
        <v>796</v>
      </c>
      <c r="J75" s="17" t="s">
        <v>744</v>
      </c>
      <c r="K75" s="64" t="s">
        <v>742</v>
      </c>
      <c r="L75" s="18" t="s">
        <v>115</v>
      </c>
      <c r="M75" s="18" t="s">
        <v>90</v>
      </c>
      <c r="N75" s="18" t="s">
        <v>82</v>
      </c>
      <c r="O75" s="18" t="s">
        <v>82</v>
      </c>
      <c r="P75" s="18" t="s">
        <v>135</v>
      </c>
      <c r="Q75" s="18" t="s">
        <v>819</v>
      </c>
      <c r="R75" s="18" t="s">
        <v>32</v>
      </c>
      <c r="S75" s="18"/>
      <c r="T75" s="69" t="s">
        <v>32</v>
      </c>
      <c r="U75" s="14"/>
      <c r="V75" s="14"/>
      <c r="W75" s="21" t="s">
        <v>838</v>
      </c>
      <c r="X75" s="21"/>
      <c r="Y75" s="21" t="s">
        <v>826</v>
      </c>
      <c r="Z75" s="21" t="s">
        <v>880</v>
      </c>
      <c r="AA75" s="21" t="s">
        <v>933</v>
      </c>
      <c r="AB75" s="2" t="str">
        <f t="shared" si="11"/>
        <v>258:27611</v>
      </c>
      <c r="AC75" s="21">
        <f t="shared" si="12"/>
        <v>16935899</v>
      </c>
    </row>
    <row r="76" spans="1:29" ht="25.5">
      <c r="A76" s="14" t="s">
        <v>1139</v>
      </c>
      <c r="B76" s="15" t="str">
        <f t="shared" ref="B76" si="13">C76 &amp; " | " &amp; D76 &amp; " | " &amp; E76 &amp; " | " &amp; F76</f>
        <v>Drain Duration | Actual | Exchange | Dialysis, Peritoneal</v>
      </c>
      <c r="C76" s="14" t="s">
        <v>578</v>
      </c>
      <c r="D76" s="14" t="s">
        <v>767</v>
      </c>
      <c r="E76" s="14" t="s">
        <v>110</v>
      </c>
      <c r="F76" s="14" t="s">
        <v>371</v>
      </c>
      <c r="G76" s="14"/>
      <c r="H76" s="14" t="s">
        <v>795</v>
      </c>
      <c r="I76" s="14" t="s">
        <v>797</v>
      </c>
      <c r="J76" s="17" t="s">
        <v>744</v>
      </c>
      <c r="K76" s="64" t="s">
        <v>742</v>
      </c>
      <c r="L76" s="18" t="s">
        <v>115</v>
      </c>
      <c r="M76" s="18" t="s">
        <v>90</v>
      </c>
      <c r="N76" s="18" t="s">
        <v>82</v>
      </c>
      <c r="O76" s="18" t="s">
        <v>82</v>
      </c>
      <c r="P76" s="18" t="s">
        <v>135</v>
      </c>
      <c r="Q76" s="18" t="s">
        <v>87</v>
      </c>
      <c r="R76" s="18" t="s">
        <v>32</v>
      </c>
      <c r="S76" s="18"/>
      <c r="T76" s="69" t="s">
        <v>32</v>
      </c>
      <c r="U76" s="14"/>
      <c r="V76" s="14"/>
      <c r="W76" s="21" t="s">
        <v>838</v>
      </c>
      <c r="X76" s="21"/>
      <c r="Y76" s="21" t="s">
        <v>826</v>
      </c>
      <c r="Z76" s="21" t="s">
        <v>875</v>
      </c>
      <c r="AA76" s="21" t="s">
        <v>933</v>
      </c>
      <c r="AB76" s="2" t="str">
        <f t="shared" si="11"/>
        <v>2:27611</v>
      </c>
      <c r="AC76" s="21">
        <f t="shared" si="12"/>
        <v>158683</v>
      </c>
    </row>
    <row r="77" spans="1:29" ht="25.5">
      <c r="A77" s="14" t="s">
        <v>1140</v>
      </c>
      <c r="B77" s="15" t="str">
        <f t="shared" si="9"/>
        <v>Drain Volume | Setting | Exchange | Dialysis, Peritoneal</v>
      </c>
      <c r="C77" s="14" t="s">
        <v>579</v>
      </c>
      <c r="D77" s="14" t="s">
        <v>543</v>
      </c>
      <c r="E77" s="14" t="s">
        <v>110</v>
      </c>
      <c r="F77" s="14" t="s">
        <v>371</v>
      </c>
      <c r="G77" s="14"/>
      <c r="H77" s="14" t="s">
        <v>770</v>
      </c>
      <c r="I77" s="14" t="s">
        <v>770</v>
      </c>
      <c r="J77" s="17" t="s">
        <v>744</v>
      </c>
      <c r="K77" s="64" t="s">
        <v>742</v>
      </c>
      <c r="L77" s="18" t="s">
        <v>115</v>
      </c>
      <c r="M77" s="18" t="s">
        <v>310</v>
      </c>
      <c r="N77" s="18" t="s">
        <v>106</v>
      </c>
      <c r="O77" s="34" t="s">
        <v>106</v>
      </c>
      <c r="P77" s="18" t="s">
        <v>135</v>
      </c>
      <c r="Q77" s="18" t="s">
        <v>819</v>
      </c>
      <c r="R77" s="18" t="s">
        <v>32</v>
      </c>
      <c r="S77" s="18"/>
      <c r="T77" s="69" t="s">
        <v>32</v>
      </c>
      <c r="U77" s="14"/>
      <c r="V77" s="14"/>
      <c r="W77" s="21" t="s">
        <v>838</v>
      </c>
      <c r="X77" s="21"/>
      <c r="Y77" s="21" t="s">
        <v>826</v>
      </c>
      <c r="Z77" s="21" t="s">
        <v>880</v>
      </c>
      <c r="AA77" s="21" t="s">
        <v>934</v>
      </c>
      <c r="AB77" s="2" t="str">
        <f t="shared" si="11"/>
        <v>258:27612</v>
      </c>
      <c r="AC77" s="21">
        <f t="shared" si="12"/>
        <v>16935900</v>
      </c>
    </row>
    <row r="78" spans="1:29" ht="25.5">
      <c r="A78" s="14" t="s">
        <v>1141</v>
      </c>
      <c r="B78" s="15" t="str">
        <f t="shared" ref="B78:B79" si="14">C78 &amp; " | " &amp; D78 &amp; " | " &amp; E78 &amp; " | " &amp; F78</f>
        <v>Drain Volume | Actual | Exchange | Dialysis, Peritoneal</v>
      </c>
      <c r="C78" s="14" t="s">
        <v>579</v>
      </c>
      <c r="D78" s="14" t="s">
        <v>767</v>
      </c>
      <c r="E78" s="14" t="s">
        <v>110</v>
      </c>
      <c r="F78" s="14" t="s">
        <v>371</v>
      </c>
      <c r="G78" s="14"/>
      <c r="H78" s="14" t="s">
        <v>771</v>
      </c>
      <c r="I78" s="14" t="s">
        <v>771</v>
      </c>
      <c r="J78" s="17" t="s">
        <v>744</v>
      </c>
      <c r="K78" s="64" t="s">
        <v>742</v>
      </c>
      <c r="L78" s="18" t="s">
        <v>115</v>
      </c>
      <c r="M78" s="18" t="s">
        <v>310</v>
      </c>
      <c r="N78" s="18" t="s">
        <v>106</v>
      </c>
      <c r="O78" s="34" t="s">
        <v>106</v>
      </c>
      <c r="P78" s="18" t="s">
        <v>135</v>
      </c>
      <c r="Q78" s="18" t="s">
        <v>87</v>
      </c>
      <c r="R78" s="18" t="s">
        <v>32</v>
      </c>
      <c r="S78" s="18"/>
      <c r="T78" s="69" t="s">
        <v>32</v>
      </c>
      <c r="U78" s="14"/>
      <c r="V78" s="14"/>
      <c r="W78" s="21" t="s">
        <v>838</v>
      </c>
      <c r="X78" s="21"/>
      <c r="Y78" s="21" t="s">
        <v>826</v>
      </c>
      <c r="Z78" s="21" t="s">
        <v>875</v>
      </c>
      <c r="AA78" s="21" t="s">
        <v>934</v>
      </c>
      <c r="AB78" s="2" t="str">
        <f t="shared" si="11"/>
        <v>2:27612</v>
      </c>
      <c r="AC78" s="21">
        <f t="shared" si="12"/>
        <v>158684</v>
      </c>
    </row>
    <row r="79" spans="1:29" s="93" customFormat="1" ht="25.5">
      <c r="A79" s="28" t="s">
        <v>1142</v>
      </c>
      <c r="B79" s="52" t="str">
        <f t="shared" si="14"/>
        <v>Subsystem | Supply Line |  | Dialysis, Peritoneal</v>
      </c>
      <c r="C79" s="28" t="s">
        <v>59</v>
      </c>
      <c r="D79" s="28" t="s">
        <v>584</v>
      </c>
      <c r="E79" s="53"/>
      <c r="F79" s="53" t="s">
        <v>371</v>
      </c>
      <c r="G79" s="57"/>
      <c r="H79" s="121" t="s">
        <v>1192</v>
      </c>
      <c r="I79" s="122" t="s">
        <v>1193</v>
      </c>
      <c r="J79" s="31" t="s">
        <v>742</v>
      </c>
      <c r="K79" s="31" t="s">
        <v>742</v>
      </c>
      <c r="L79" s="32"/>
      <c r="M79" s="32"/>
      <c r="N79" s="32"/>
      <c r="O79" s="59"/>
      <c r="P79" s="32" t="s">
        <v>56</v>
      </c>
      <c r="Q79" s="32" t="s">
        <v>87</v>
      </c>
      <c r="R79" s="58"/>
      <c r="S79" s="58"/>
      <c r="T79" s="62"/>
      <c r="U79" s="32"/>
      <c r="V79" s="32"/>
      <c r="W79" s="21" t="s">
        <v>838</v>
      </c>
      <c r="X79" s="59"/>
      <c r="Y79" s="88" t="s">
        <v>827</v>
      </c>
      <c r="Z79" s="59" t="s">
        <v>838</v>
      </c>
      <c r="AA79" s="59" t="s">
        <v>935</v>
      </c>
      <c r="AB79" s="5" t="str">
        <f t="shared" si="11"/>
        <v>1:5519</v>
      </c>
      <c r="AC79" s="94">
        <f t="shared" si="12"/>
        <v>71055</v>
      </c>
    </row>
    <row r="80" spans="1:29" ht="25.5">
      <c r="A80" s="14" t="s">
        <v>1143</v>
      </c>
      <c r="B80" s="15" t="str">
        <f t="shared" ref="B80:B81" si="15">C80 &amp; " | " &amp; D80 &amp; " | " &amp; E80 &amp; " | " &amp; F80</f>
        <v>Pressure | Status | Supply Line | Dialysis, Peritoneal</v>
      </c>
      <c r="C80" s="14" t="s">
        <v>141</v>
      </c>
      <c r="D80" s="14" t="s">
        <v>370</v>
      </c>
      <c r="E80" s="14" t="s">
        <v>584</v>
      </c>
      <c r="F80" s="14" t="s">
        <v>371</v>
      </c>
      <c r="G80" s="14"/>
      <c r="H80" s="35" t="s">
        <v>157</v>
      </c>
      <c r="I80" s="48" t="s">
        <v>158</v>
      </c>
      <c r="J80" s="17" t="s">
        <v>744</v>
      </c>
      <c r="K80" s="64" t="s">
        <v>742</v>
      </c>
      <c r="L80" s="36" t="s">
        <v>78</v>
      </c>
      <c r="M80" s="17" t="s">
        <v>123</v>
      </c>
      <c r="N80" s="60" t="s">
        <v>142</v>
      </c>
      <c r="O80" s="18" t="s">
        <v>226</v>
      </c>
      <c r="P80" s="36" t="s">
        <v>56</v>
      </c>
      <c r="Q80" s="36" t="s">
        <v>87</v>
      </c>
      <c r="R80" s="19" t="s">
        <v>32</v>
      </c>
      <c r="S80" s="19"/>
      <c r="T80" s="71" t="s">
        <v>32</v>
      </c>
      <c r="U80" s="36"/>
      <c r="V80" s="17"/>
      <c r="W80" s="95" t="s">
        <v>838</v>
      </c>
      <c r="X80" s="21"/>
      <c r="Y80" s="21" t="s">
        <v>828</v>
      </c>
      <c r="Z80" s="21" t="s">
        <v>875</v>
      </c>
      <c r="AA80" s="21" t="s">
        <v>936</v>
      </c>
      <c r="AB80" s="2" t="str">
        <f t="shared" si="11"/>
        <v>2:28176</v>
      </c>
      <c r="AC80" s="21">
        <f t="shared" si="12"/>
        <v>159248</v>
      </c>
    </row>
    <row r="81" spans="1:29" s="93" customFormat="1" ht="25.5">
      <c r="A81" s="28" t="s">
        <v>1144</v>
      </c>
      <c r="B81" s="52" t="str">
        <f t="shared" si="15"/>
        <v>Subsystem | Drain Line |  | Dialysis, Peritoneal</v>
      </c>
      <c r="C81" s="28" t="s">
        <v>59</v>
      </c>
      <c r="D81" s="28" t="s">
        <v>585</v>
      </c>
      <c r="E81" s="53"/>
      <c r="F81" s="53" t="s">
        <v>371</v>
      </c>
      <c r="G81" s="57"/>
      <c r="H81" s="121" t="s">
        <v>1194</v>
      </c>
      <c r="I81" s="122" t="s">
        <v>1195</v>
      </c>
      <c r="J81" s="31" t="s">
        <v>742</v>
      </c>
      <c r="K81" s="31" t="s">
        <v>742</v>
      </c>
      <c r="L81" s="32"/>
      <c r="M81" s="32"/>
      <c r="N81" s="32"/>
      <c r="O81" s="59"/>
      <c r="P81" s="32" t="s">
        <v>56</v>
      </c>
      <c r="Q81" s="32" t="s">
        <v>87</v>
      </c>
      <c r="R81" s="58"/>
      <c r="S81" s="58"/>
      <c r="T81" s="62"/>
      <c r="U81" s="32"/>
      <c r="V81" s="32"/>
      <c r="W81" s="95" t="s">
        <v>838</v>
      </c>
      <c r="X81" s="59"/>
      <c r="Y81" s="88" t="s">
        <v>827</v>
      </c>
      <c r="Z81" s="59" t="s">
        <v>838</v>
      </c>
      <c r="AA81" s="59" t="s">
        <v>937</v>
      </c>
      <c r="AB81" s="5" t="str">
        <f t="shared" si="11"/>
        <v>1:5523</v>
      </c>
      <c r="AC81" s="94">
        <f t="shared" si="12"/>
        <v>71059</v>
      </c>
    </row>
    <row r="82" spans="1:29" ht="25.5">
      <c r="A82" s="14" t="s">
        <v>1145</v>
      </c>
      <c r="B82" s="15" t="str">
        <f t="shared" ref="B82:B83" si="16">C82 &amp; " | " &amp; D82 &amp; " | " &amp; E82 &amp; " | " &amp; F82</f>
        <v>Pressure | Status | Drain Line | Dialysis, Peritoneal</v>
      </c>
      <c r="C82" s="14" t="s">
        <v>141</v>
      </c>
      <c r="D82" s="14" t="s">
        <v>370</v>
      </c>
      <c r="E82" s="14" t="s">
        <v>585</v>
      </c>
      <c r="F82" s="14" t="s">
        <v>371</v>
      </c>
      <c r="G82" s="14"/>
      <c r="H82" s="35" t="s">
        <v>159</v>
      </c>
      <c r="I82" s="48" t="s">
        <v>720</v>
      </c>
      <c r="J82" s="17" t="s">
        <v>744</v>
      </c>
      <c r="K82" s="64" t="s">
        <v>742</v>
      </c>
      <c r="L82" s="36" t="s">
        <v>78</v>
      </c>
      <c r="M82" s="17" t="s">
        <v>123</v>
      </c>
      <c r="N82" s="60" t="s">
        <v>142</v>
      </c>
      <c r="O82" s="18" t="s">
        <v>226</v>
      </c>
      <c r="P82" s="36" t="s">
        <v>56</v>
      </c>
      <c r="Q82" s="36" t="s">
        <v>87</v>
      </c>
      <c r="R82" s="19" t="s">
        <v>32</v>
      </c>
      <c r="S82" s="19"/>
      <c r="T82" s="71" t="s">
        <v>32</v>
      </c>
      <c r="U82" s="36"/>
      <c r="V82" s="17"/>
      <c r="W82" s="95" t="s">
        <v>838</v>
      </c>
      <c r="X82" s="21"/>
      <c r="Y82" s="21" t="s">
        <v>828</v>
      </c>
      <c r="Z82" s="21" t="s">
        <v>875</v>
      </c>
      <c r="AA82" s="21" t="s">
        <v>938</v>
      </c>
      <c r="AB82" s="2" t="str">
        <f t="shared" si="11"/>
        <v>2:28180</v>
      </c>
      <c r="AC82" s="21">
        <f t="shared" si="12"/>
        <v>159252</v>
      </c>
    </row>
    <row r="83" spans="1:29" s="93" customFormat="1" ht="25.5">
      <c r="A83" s="28" t="s">
        <v>1146</v>
      </c>
      <c r="B83" s="52" t="str">
        <f t="shared" si="16"/>
        <v>Subsystem | Patient Line |  | Dialysis, Peritoneal</v>
      </c>
      <c r="C83" s="28" t="s">
        <v>59</v>
      </c>
      <c r="D83" s="28" t="s">
        <v>586</v>
      </c>
      <c r="E83" s="53"/>
      <c r="F83" s="53" t="s">
        <v>371</v>
      </c>
      <c r="G83" s="57"/>
      <c r="H83" s="121" t="s">
        <v>1196</v>
      </c>
      <c r="I83" s="122" t="s">
        <v>1197</v>
      </c>
      <c r="J83" s="31" t="s">
        <v>742</v>
      </c>
      <c r="K83" s="31" t="s">
        <v>742</v>
      </c>
      <c r="L83" s="32"/>
      <c r="M83" s="32"/>
      <c r="N83" s="32"/>
      <c r="O83" s="59"/>
      <c r="P83" s="32" t="s">
        <v>56</v>
      </c>
      <c r="Q83" s="32" t="s">
        <v>87</v>
      </c>
      <c r="R83" s="58"/>
      <c r="S83" s="58"/>
      <c r="T83" s="62"/>
      <c r="U83" s="32"/>
      <c r="V83" s="32"/>
      <c r="W83" s="95" t="s">
        <v>838</v>
      </c>
      <c r="X83" s="59"/>
      <c r="Y83" s="88" t="s">
        <v>827</v>
      </c>
      <c r="Z83" s="59" t="s">
        <v>838</v>
      </c>
      <c r="AA83" s="59" t="s">
        <v>939</v>
      </c>
      <c r="AB83" s="5" t="str">
        <f t="shared" si="11"/>
        <v>1:5527</v>
      </c>
      <c r="AC83" s="94">
        <f t="shared" si="12"/>
        <v>71063</v>
      </c>
    </row>
    <row r="84" spans="1:29" ht="25.5">
      <c r="A84" s="14" t="s">
        <v>1147</v>
      </c>
      <c r="B84" s="15" t="str">
        <f t="shared" ref="B84:B86" si="17">C84 &amp; " | " &amp; D84 &amp; " | " &amp; E84 &amp; " | " &amp; F84</f>
        <v>Pressure | Status | Patient Line | Dialysis, Peritoneal</v>
      </c>
      <c r="C84" s="14" t="s">
        <v>141</v>
      </c>
      <c r="D84" s="14" t="s">
        <v>370</v>
      </c>
      <c r="E84" s="14" t="s">
        <v>586</v>
      </c>
      <c r="F84" s="14" t="s">
        <v>371</v>
      </c>
      <c r="G84" s="14"/>
      <c r="H84" s="35" t="s">
        <v>155</v>
      </c>
      <c r="I84" s="48" t="s">
        <v>156</v>
      </c>
      <c r="J84" s="17" t="s">
        <v>744</v>
      </c>
      <c r="K84" s="64" t="s">
        <v>742</v>
      </c>
      <c r="L84" s="36" t="s">
        <v>78</v>
      </c>
      <c r="M84" s="17" t="s">
        <v>123</v>
      </c>
      <c r="N84" s="60" t="s">
        <v>142</v>
      </c>
      <c r="O84" s="18" t="s">
        <v>226</v>
      </c>
      <c r="P84" s="36" t="s">
        <v>56</v>
      </c>
      <c r="Q84" s="36" t="s">
        <v>87</v>
      </c>
      <c r="R84" s="19" t="s">
        <v>32</v>
      </c>
      <c r="S84" s="19"/>
      <c r="T84" s="71" t="s">
        <v>32</v>
      </c>
      <c r="U84" s="36"/>
      <c r="V84" s="17"/>
      <c r="W84" s="95" t="s">
        <v>838</v>
      </c>
      <c r="X84" s="21"/>
      <c r="Y84" s="21" t="s">
        <v>828</v>
      </c>
      <c r="Z84" s="21" t="s">
        <v>875</v>
      </c>
      <c r="AA84" s="21" t="s">
        <v>940</v>
      </c>
      <c r="AB84" s="2" t="str">
        <f t="shared" si="11"/>
        <v>2:28184</v>
      </c>
      <c r="AC84" s="21">
        <f t="shared" si="12"/>
        <v>159256</v>
      </c>
    </row>
    <row r="85" spans="1:29" s="93" customFormat="1" ht="25.5">
      <c r="A85" s="28" t="s">
        <v>1148</v>
      </c>
      <c r="B85" s="52" t="str">
        <f t="shared" si="17"/>
        <v>Subsystem | Heater Line |  | Dialysis, Peritoneal</v>
      </c>
      <c r="C85" s="28" t="s">
        <v>59</v>
      </c>
      <c r="D85" s="28" t="s">
        <v>809</v>
      </c>
      <c r="E85" s="53"/>
      <c r="F85" s="53" t="s">
        <v>371</v>
      </c>
      <c r="G85" s="57"/>
      <c r="H85" s="121" t="s">
        <v>1198</v>
      </c>
      <c r="I85" s="122" t="s">
        <v>1199</v>
      </c>
      <c r="J85" s="31" t="s">
        <v>742</v>
      </c>
      <c r="K85" s="31" t="s">
        <v>742</v>
      </c>
      <c r="L85" s="32"/>
      <c r="M85" s="32"/>
      <c r="N85" s="32"/>
      <c r="O85" s="59"/>
      <c r="P85" s="32" t="s">
        <v>56</v>
      </c>
      <c r="Q85" s="32" t="s">
        <v>87</v>
      </c>
      <c r="R85" s="58"/>
      <c r="S85" s="58"/>
      <c r="T85" s="62"/>
      <c r="U85" s="32"/>
      <c r="V85" s="32"/>
      <c r="W85" s="59" t="s">
        <v>838</v>
      </c>
      <c r="X85" s="59"/>
      <c r="Y85" s="88" t="s">
        <v>827</v>
      </c>
      <c r="Z85" s="59" t="s">
        <v>838</v>
      </c>
      <c r="AA85" s="59" t="s">
        <v>941</v>
      </c>
      <c r="AB85" s="5" t="str">
        <f t="shared" si="11"/>
        <v>1:5531</v>
      </c>
      <c r="AC85" s="94">
        <f t="shared" si="12"/>
        <v>71067</v>
      </c>
    </row>
    <row r="86" spans="1:29" s="93" customFormat="1" ht="25.5">
      <c r="A86" s="28" t="s">
        <v>1149</v>
      </c>
      <c r="B86" s="52" t="str">
        <f t="shared" si="17"/>
        <v>Subsystem | Machine State |  | Dialysis, Peritoneal</v>
      </c>
      <c r="C86" s="28" t="s">
        <v>59</v>
      </c>
      <c r="D86" s="28" t="s">
        <v>587</v>
      </c>
      <c r="E86" s="53"/>
      <c r="F86" s="53" t="s">
        <v>371</v>
      </c>
      <c r="G86" s="57"/>
      <c r="H86" s="121" t="s">
        <v>1200</v>
      </c>
      <c r="I86" s="122" t="s">
        <v>1201</v>
      </c>
      <c r="J86" s="31" t="s">
        <v>742</v>
      </c>
      <c r="K86" s="31" t="s">
        <v>742</v>
      </c>
      <c r="L86" s="32"/>
      <c r="M86" s="32"/>
      <c r="N86" s="32"/>
      <c r="O86" s="59"/>
      <c r="P86" s="32" t="s">
        <v>56</v>
      </c>
      <c r="Q86" s="32" t="s">
        <v>87</v>
      </c>
      <c r="R86" s="58"/>
      <c r="S86" s="58"/>
      <c r="T86" s="62"/>
      <c r="U86" s="32"/>
      <c r="V86" s="32"/>
      <c r="W86" s="59" t="s">
        <v>838</v>
      </c>
      <c r="X86" s="59"/>
      <c r="Y86" s="88" t="s">
        <v>827</v>
      </c>
      <c r="Z86" s="59" t="s">
        <v>838</v>
      </c>
      <c r="AA86" s="59" t="s">
        <v>942</v>
      </c>
      <c r="AB86" s="5" t="str">
        <f t="shared" si="11"/>
        <v>1:5535</v>
      </c>
      <c r="AC86" s="94">
        <f t="shared" si="12"/>
        <v>71071</v>
      </c>
    </row>
    <row r="87" spans="1:29" s="1" customFormat="1" ht="38.25">
      <c r="A87" s="14" t="s">
        <v>1150</v>
      </c>
      <c r="B87" s="15" t="str">
        <f t="shared" ref="B87:B106" si="18">C87 &amp; " | " &amp; D87 &amp; " | " &amp; E87 &amp; " | " &amp; F87</f>
        <v>ErrorEvent (numeric) | Safety Systen, ‹Notifications› | Machine State | Dialysis, Peritoneal</v>
      </c>
      <c r="C87" s="14" t="s">
        <v>300</v>
      </c>
      <c r="D87" s="14" t="s">
        <v>306</v>
      </c>
      <c r="E87" s="14" t="s">
        <v>587</v>
      </c>
      <c r="F87" s="14" t="s">
        <v>371</v>
      </c>
      <c r="G87" s="14"/>
      <c r="H87" s="16" t="s">
        <v>301</v>
      </c>
      <c r="I87" s="16" t="s">
        <v>312</v>
      </c>
      <c r="J87" s="17" t="s">
        <v>742</v>
      </c>
      <c r="K87" s="17" t="s">
        <v>742</v>
      </c>
      <c r="L87" s="36" t="s">
        <v>30</v>
      </c>
      <c r="M87" s="36" t="s">
        <v>123</v>
      </c>
      <c r="N87" s="36" t="s">
        <v>32</v>
      </c>
      <c r="O87" s="34" t="s">
        <v>33</v>
      </c>
      <c r="P87" s="36" t="s">
        <v>56</v>
      </c>
      <c r="Q87" s="36" t="s">
        <v>87</v>
      </c>
      <c r="R87" s="19" t="s">
        <v>33</v>
      </c>
      <c r="S87" s="19"/>
      <c r="T87" s="71" t="s">
        <v>33</v>
      </c>
      <c r="U87" s="36" t="s">
        <v>302</v>
      </c>
      <c r="V87" s="36">
        <v>10</v>
      </c>
      <c r="W87" s="9">
        <v>0</v>
      </c>
      <c r="X87" s="2"/>
      <c r="Y87" s="2" t="s">
        <v>826</v>
      </c>
      <c r="Z87" s="2">
        <v>1</v>
      </c>
      <c r="AA87" s="2">
        <v>2953</v>
      </c>
      <c r="AB87" s="2" t="str">
        <f t="shared" si="11"/>
        <v>1:2953</v>
      </c>
      <c r="AC87" s="21">
        <f t="shared" si="12"/>
        <v>68489</v>
      </c>
    </row>
    <row r="88" spans="1:29" s="1" customFormat="1" ht="51">
      <c r="A88" s="14" t="s">
        <v>833</v>
      </c>
      <c r="B88" s="15" t="str">
        <f t="shared" si="18"/>
        <v>ErrorEvent (string) | Safety Systen, ‹Notifications› | Machine State | Dialysis, Peritoneal</v>
      </c>
      <c r="C88" s="14" t="s">
        <v>303</v>
      </c>
      <c r="D88" s="14" t="s">
        <v>306</v>
      </c>
      <c r="E88" s="14" t="s">
        <v>587</v>
      </c>
      <c r="F88" s="14" t="s">
        <v>371</v>
      </c>
      <c r="G88" s="14"/>
      <c r="H88" s="16" t="s">
        <v>304</v>
      </c>
      <c r="I88" s="16" t="s">
        <v>313</v>
      </c>
      <c r="J88" s="17" t="s">
        <v>742</v>
      </c>
      <c r="K88" s="17" t="s">
        <v>742</v>
      </c>
      <c r="L88" s="36" t="s">
        <v>30</v>
      </c>
      <c r="M88" s="36" t="s">
        <v>32</v>
      </c>
      <c r="N88" s="36" t="s">
        <v>32</v>
      </c>
      <c r="O88" s="34" t="s">
        <v>33</v>
      </c>
      <c r="P88" s="36" t="s">
        <v>56</v>
      </c>
      <c r="Q88" s="36" t="s">
        <v>87</v>
      </c>
      <c r="R88" s="19" t="s">
        <v>33</v>
      </c>
      <c r="S88" s="19"/>
      <c r="T88" s="71" t="s">
        <v>33</v>
      </c>
      <c r="U88" s="36" t="s">
        <v>32</v>
      </c>
      <c r="V88" s="36" t="s">
        <v>305</v>
      </c>
      <c r="W88" s="9">
        <v>0</v>
      </c>
      <c r="X88" s="9"/>
      <c r="Y88" s="2" t="s">
        <v>826</v>
      </c>
      <c r="Z88" s="17">
        <v>1</v>
      </c>
      <c r="AA88" s="17">
        <v>3010</v>
      </c>
      <c r="AB88" s="2" t="str">
        <f t="shared" si="11"/>
        <v>1:3010</v>
      </c>
      <c r="AC88" s="21">
        <f t="shared" si="12"/>
        <v>68546</v>
      </c>
    </row>
    <row r="89" spans="1:29" ht="38.25">
      <c r="A89" s="14" t="s">
        <v>1151</v>
      </c>
      <c r="B89" s="15" t="str">
        <f t="shared" si="18"/>
        <v>Air | System | Machine State | Dialysis, Peritoneal</v>
      </c>
      <c r="C89" s="14" t="s">
        <v>620</v>
      </c>
      <c r="D89" s="14" t="s">
        <v>23</v>
      </c>
      <c r="E89" s="14" t="s">
        <v>587</v>
      </c>
      <c r="F89" s="14" t="s">
        <v>371</v>
      </c>
      <c r="G89" s="14"/>
      <c r="H89" s="35" t="s">
        <v>139</v>
      </c>
      <c r="I89" s="35" t="s">
        <v>140</v>
      </c>
      <c r="J89" s="17" t="s">
        <v>742</v>
      </c>
      <c r="K89" s="17" t="s">
        <v>742</v>
      </c>
      <c r="L89" s="36" t="s">
        <v>70</v>
      </c>
      <c r="M89" s="36" t="s">
        <v>31</v>
      </c>
      <c r="N89" s="36" t="s">
        <v>32</v>
      </c>
      <c r="O89" s="34" t="s">
        <v>33</v>
      </c>
      <c r="P89" s="36" t="s">
        <v>56</v>
      </c>
      <c r="Q89" s="36" t="s">
        <v>87</v>
      </c>
      <c r="R89" s="19" t="s">
        <v>368</v>
      </c>
      <c r="S89" s="19" t="s">
        <v>729</v>
      </c>
      <c r="T89" s="71" t="s">
        <v>730</v>
      </c>
      <c r="U89" s="36"/>
      <c r="V89" s="17"/>
      <c r="W89" s="21" t="s">
        <v>838</v>
      </c>
      <c r="X89" s="21"/>
      <c r="Y89" s="21" t="s">
        <v>826</v>
      </c>
      <c r="Z89" s="21" t="s">
        <v>875</v>
      </c>
      <c r="AA89" s="21" t="s">
        <v>943</v>
      </c>
      <c r="AB89" s="2" t="str">
        <f t="shared" si="11"/>
        <v>2:27613</v>
      </c>
      <c r="AC89" s="21">
        <f t="shared" si="12"/>
        <v>158685</v>
      </c>
    </row>
    <row r="90" spans="1:29" ht="25.5">
      <c r="A90" s="14" t="s">
        <v>1152</v>
      </c>
      <c r="B90" s="15" t="str">
        <f t="shared" si="18"/>
        <v>Speed | Pump | Machine State | Dialysis, Peritoneal</v>
      </c>
      <c r="C90" s="14" t="s">
        <v>588</v>
      </c>
      <c r="D90" s="14" t="s">
        <v>589</v>
      </c>
      <c r="E90" s="14" t="s">
        <v>587</v>
      </c>
      <c r="F90" s="14" t="s">
        <v>371</v>
      </c>
      <c r="G90" s="14"/>
      <c r="H90" s="35" t="s">
        <v>143</v>
      </c>
      <c r="I90" s="35" t="s">
        <v>144</v>
      </c>
      <c r="J90" s="17" t="s">
        <v>742</v>
      </c>
      <c r="K90" s="17" t="s">
        <v>742</v>
      </c>
      <c r="L90" s="36" t="s">
        <v>78</v>
      </c>
      <c r="M90" s="36" t="s">
        <v>90</v>
      </c>
      <c r="N90" s="36" t="s">
        <v>145</v>
      </c>
      <c r="O90" s="34" t="s">
        <v>145</v>
      </c>
      <c r="P90" s="36" t="s">
        <v>56</v>
      </c>
      <c r="Q90" s="36" t="s">
        <v>87</v>
      </c>
      <c r="R90" s="19" t="s">
        <v>32</v>
      </c>
      <c r="S90" s="19"/>
      <c r="T90" s="71" t="s">
        <v>32</v>
      </c>
      <c r="U90" s="36"/>
      <c r="V90" s="17"/>
      <c r="W90" s="95" t="s">
        <v>838</v>
      </c>
      <c r="X90" s="21"/>
      <c r="Y90" s="21" t="s">
        <v>828</v>
      </c>
      <c r="Z90" s="21" t="s">
        <v>875</v>
      </c>
      <c r="AA90" s="21" t="s">
        <v>944</v>
      </c>
      <c r="AB90" s="2" t="str">
        <f t="shared" si="11"/>
        <v>2:28188</v>
      </c>
      <c r="AC90" s="21">
        <f t="shared" si="12"/>
        <v>159260</v>
      </c>
    </row>
    <row r="91" spans="1:29" ht="25.5">
      <c r="A91" s="14" t="s">
        <v>1153</v>
      </c>
      <c r="B91" s="15" t="str">
        <f t="shared" si="18"/>
        <v>Pressure | Pump | Machine State | Dialysis, Peritoneal</v>
      </c>
      <c r="C91" s="14" t="s">
        <v>141</v>
      </c>
      <c r="D91" s="14" t="s">
        <v>589</v>
      </c>
      <c r="E91" s="14" t="s">
        <v>587</v>
      </c>
      <c r="F91" s="14" t="s">
        <v>371</v>
      </c>
      <c r="G91" s="14"/>
      <c r="H91" s="35" t="s">
        <v>503</v>
      </c>
      <c r="I91" s="35" t="s">
        <v>504</v>
      </c>
      <c r="J91" s="17" t="s">
        <v>742</v>
      </c>
      <c r="K91" s="17" t="s">
        <v>742</v>
      </c>
      <c r="L91" s="36" t="s">
        <v>115</v>
      </c>
      <c r="M91" s="36" t="s">
        <v>90</v>
      </c>
      <c r="N91" s="36" t="s">
        <v>142</v>
      </c>
      <c r="O91" s="34" t="s">
        <v>226</v>
      </c>
      <c r="P91" s="36" t="s">
        <v>56</v>
      </c>
      <c r="Q91" s="36" t="s">
        <v>87</v>
      </c>
      <c r="R91" s="19" t="s">
        <v>33</v>
      </c>
      <c r="S91" s="19"/>
      <c r="T91" s="71" t="s">
        <v>33</v>
      </c>
      <c r="U91" s="36"/>
      <c r="V91" s="17"/>
      <c r="W91" s="95" t="s">
        <v>838</v>
      </c>
      <c r="X91" s="21"/>
      <c r="Y91" s="21" t="s">
        <v>828</v>
      </c>
      <c r="Z91" s="21" t="s">
        <v>875</v>
      </c>
      <c r="AA91" s="21" t="s">
        <v>945</v>
      </c>
      <c r="AB91" s="2" t="str">
        <f t="shared" si="11"/>
        <v>2:28192</v>
      </c>
      <c r="AC91" s="21">
        <f t="shared" si="12"/>
        <v>159264</v>
      </c>
    </row>
    <row r="92" spans="1:29" ht="25.5">
      <c r="A92" s="14" t="s">
        <v>1154</v>
      </c>
      <c r="B92" s="15" t="str">
        <f t="shared" si="18"/>
        <v>Temperature, In | Dialysate | Machine State | Dialysis, Peritoneal</v>
      </c>
      <c r="C92" s="14" t="s">
        <v>590</v>
      </c>
      <c r="D92" s="14" t="s">
        <v>591</v>
      </c>
      <c r="E92" s="14" t="s">
        <v>587</v>
      </c>
      <c r="F92" s="14" t="s">
        <v>371</v>
      </c>
      <c r="G92" s="14" t="s">
        <v>780</v>
      </c>
      <c r="H92" s="35" t="s">
        <v>146</v>
      </c>
      <c r="I92" s="48" t="s">
        <v>147</v>
      </c>
      <c r="J92" s="17" t="s">
        <v>742</v>
      </c>
      <c r="K92" s="17" t="s">
        <v>742</v>
      </c>
      <c r="L92" s="36" t="s">
        <v>78</v>
      </c>
      <c r="M92" s="17" t="s">
        <v>126</v>
      </c>
      <c r="N92" s="60" t="s">
        <v>148</v>
      </c>
      <c r="O92" s="21" t="s">
        <v>255</v>
      </c>
      <c r="P92" s="36" t="s">
        <v>56</v>
      </c>
      <c r="Q92" s="36" t="s">
        <v>87</v>
      </c>
      <c r="R92" s="19" t="s">
        <v>32</v>
      </c>
      <c r="S92" s="19"/>
      <c r="T92" s="71" t="s">
        <v>32</v>
      </c>
      <c r="U92" s="36"/>
      <c r="V92" s="17"/>
      <c r="W92" s="95" t="s">
        <v>838</v>
      </c>
      <c r="X92" s="21"/>
      <c r="Y92" s="21" t="s">
        <v>828</v>
      </c>
      <c r="Z92" s="21" t="s">
        <v>875</v>
      </c>
      <c r="AA92" s="21" t="s">
        <v>946</v>
      </c>
      <c r="AB92" s="2" t="str">
        <f t="shared" si="11"/>
        <v>2:28196</v>
      </c>
      <c r="AC92" s="21">
        <f t="shared" si="12"/>
        <v>159268</v>
      </c>
    </row>
    <row r="93" spans="1:29" ht="25.5">
      <c r="A93" s="14" t="s">
        <v>1155</v>
      </c>
      <c r="B93" s="15" t="str">
        <f t="shared" si="18"/>
        <v>Temperature, Out | Dialysate | Machine State | Dialysis, Peritoneal</v>
      </c>
      <c r="C93" s="14" t="s">
        <v>592</v>
      </c>
      <c r="D93" s="14" t="s">
        <v>591</v>
      </c>
      <c r="E93" s="14" t="s">
        <v>587</v>
      </c>
      <c r="F93" s="14" t="s">
        <v>371</v>
      </c>
      <c r="G93" s="14" t="s">
        <v>780</v>
      </c>
      <c r="H93" s="35" t="s">
        <v>149</v>
      </c>
      <c r="I93" s="48" t="s">
        <v>150</v>
      </c>
      <c r="J93" s="17" t="s">
        <v>742</v>
      </c>
      <c r="K93" s="17" t="s">
        <v>742</v>
      </c>
      <c r="L93" s="36" t="s">
        <v>78</v>
      </c>
      <c r="M93" s="17" t="s">
        <v>126</v>
      </c>
      <c r="N93" s="60" t="s">
        <v>148</v>
      </c>
      <c r="O93" s="21" t="s">
        <v>255</v>
      </c>
      <c r="P93" s="36" t="s">
        <v>56</v>
      </c>
      <c r="Q93" s="36" t="s">
        <v>87</v>
      </c>
      <c r="R93" s="19" t="s">
        <v>32</v>
      </c>
      <c r="S93" s="19"/>
      <c r="T93" s="71" t="s">
        <v>32</v>
      </c>
      <c r="U93" s="36"/>
      <c r="V93" s="17"/>
      <c r="W93" s="95" t="s">
        <v>838</v>
      </c>
      <c r="X93" s="21"/>
      <c r="Y93" s="21" t="s">
        <v>828</v>
      </c>
      <c r="Z93" s="21" t="s">
        <v>875</v>
      </c>
      <c r="AA93" s="21" t="s">
        <v>947</v>
      </c>
      <c r="AB93" s="2" t="str">
        <f t="shared" si="11"/>
        <v>2:28200</v>
      </c>
      <c r="AC93" s="21">
        <f t="shared" si="12"/>
        <v>159272</v>
      </c>
    </row>
    <row r="94" spans="1:29" ht="25.5">
      <c r="A94" s="14" t="s">
        <v>1156</v>
      </c>
      <c r="B94" s="15" t="str">
        <f t="shared" si="18"/>
        <v>Temperature | Heater Bag | Machine State | Dialysis, Peritoneal</v>
      </c>
      <c r="C94" s="14" t="s">
        <v>252</v>
      </c>
      <c r="D94" s="14" t="s">
        <v>593</v>
      </c>
      <c r="E94" s="14" t="s">
        <v>587</v>
      </c>
      <c r="F94" s="14" t="s">
        <v>371</v>
      </c>
      <c r="G94" s="14"/>
      <c r="H94" s="35" t="s">
        <v>151</v>
      </c>
      <c r="I94" s="48" t="s">
        <v>152</v>
      </c>
      <c r="J94" s="17" t="s">
        <v>742</v>
      </c>
      <c r="K94" s="17" t="s">
        <v>742</v>
      </c>
      <c r="L94" s="36" t="s">
        <v>78</v>
      </c>
      <c r="M94" s="17" t="s">
        <v>126</v>
      </c>
      <c r="N94" s="60" t="s">
        <v>148</v>
      </c>
      <c r="O94" s="21" t="s">
        <v>255</v>
      </c>
      <c r="P94" s="36" t="s">
        <v>56</v>
      </c>
      <c r="Q94" s="36" t="s">
        <v>87</v>
      </c>
      <c r="R94" s="19" t="s">
        <v>32</v>
      </c>
      <c r="S94" s="19"/>
      <c r="T94" s="71" t="s">
        <v>32</v>
      </c>
      <c r="U94" s="36"/>
      <c r="V94" s="17"/>
      <c r="W94" s="95" t="s">
        <v>838</v>
      </c>
      <c r="X94" s="21"/>
      <c r="Y94" s="21" t="s">
        <v>828</v>
      </c>
      <c r="Z94" s="21" t="s">
        <v>875</v>
      </c>
      <c r="AA94" s="21" t="s">
        <v>948</v>
      </c>
      <c r="AB94" s="2" t="str">
        <f t="shared" si="11"/>
        <v>2:28204</v>
      </c>
      <c r="AC94" s="21">
        <f t="shared" si="12"/>
        <v>159276</v>
      </c>
    </row>
    <row r="95" spans="1:29" s="1" customFormat="1" ht="25.5">
      <c r="A95" s="14" t="s">
        <v>719</v>
      </c>
      <c r="B95" s="15" t="str">
        <f t="shared" si="18"/>
        <v>Temperature | Device, Internal | Machine State | Dialysis, Peritoneal</v>
      </c>
      <c r="C95" s="14" t="s">
        <v>252</v>
      </c>
      <c r="D95" s="14" t="s">
        <v>601</v>
      </c>
      <c r="E95" s="14" t="s">
        <v>587</v>
      </c>
      <c r="F95" s="14" t="s">
        <v>371</v>
      </c>
      <c r="G95" s="14"/>
      <c r="H95" s="35" t="s">
        <v>153</v>
      </c>
      <c r="I95" s="48" t="s">
        <v>154</v>
      </c>
      <c r="J95" s="17" t="s">
        <v>742</v>
      </c>
      <c r="K95" s="17" t="s">
        <v>742</v>
      </c>
      <c r="L95" s="36" t="s">
        <v>78</v>
      </c>
      <c r="M95" s="17" t="s">
        <v>126</v>
      </c>
      <c r="N95" s="60" t="s">
        <v>148</v>
      </c>
      <c r="O95" s="21" t="s">
        <v>255</v>
      </c>
      <c r="P95" s="36" t="s">
        <v>56</v>
      </c>
      <c r="Q95" s="36" t="s">
        <v>87</v>
      </c>
      <c r="R95" s="19" t="s">
        <v>32</v>
      </c>
      <c r="S95" s="19"/>
      <c r="T95" s="71" t="s">
        <v>32</v>
      </c>
      <c r="U95" s="36"/>
      <c r="V95" s="17"/>
      <c r="W95" s="2">
        <v>0</v>
      </c>
      <c r="X95" s="2"/>
      <c r="Y95" s="2" t="s">
        <v>828</v>
      </c>
      <c r="Z95" s="2">
        <v>2</v>
      </c>
      <c r="AA95" s="2">
        <v>57344</v>
      </c>
      <c r="AB95" s="2" t="str">
        <f t="shared" si="11"/>
        <v>2:57344</v>
      </c>
      <c r="AC95" s="21">
        <f t="shared" si="12"/>
        <v>188416</v>
      </c>
    </row>
    <row r="96" spans="1:29" ht="25.5">
      <c r="A96" s="14" t="s">
        <v>1157</v>
      </c>
      <c r="B96" s="15" t="str">
        <f t="shared" si="18"/>
        <v>Air, In | Patient | Machine State | Dialysis, Peritoneal</v>
      </c>
      <c r="C96" s="14" t="s">
        <v>602</v>
      </c>
      <c r="D96" s="14" t="s">
        <v>253</v>
      </c>
      <c r="E96" s="14" t="s">
        <v>587</v>
      </c>
      <c r="F96" s="14" t="s">
        <v>371</v>
      </c>
      <c r="G96" s="14"/>
      <c r="H96" s="35" t="s">
        <v>848</v>
      </c>
      <c r="I96" s="48" t="s">
        <v>160</v>
      </c>
      <c r="J96" s="17" t="s">
        <v>742</v>
      </c>
      <c r="K96" s="17" t="s">
        <v>742</v>
      </c>
      <c r="L96" s="36" t="s">
        <v>78</v>
      </c>
      <c r="M96" s="17" t="s">
        <v>161</v>
      </c>
      <c r="N96" s="17" t="s">
        <v>79</v>
      </c>
      <c r="O96" s="34" t="s">
        <v>79</v>
      </c>
      <c r="P96" s="36" t="s">
        <v>56</v>
      </c>
      <c r="Q96" s="36" t="s">
        <v>87</v>
      </c>
      <c r="R96" s="19" t="s">
        <v>32</v>
      </c>
      <c r="S96" s="19"/>
      <c r="T96" s="71" t="s">
        <v>32</v>
      </c>
      <c r="U96" s="36"/>
      <c r="V96" s="17"/>
      <c r="W96" s="21" t="s">
        <v>838</v>
      </c>
      <c r="X96" s="21"/>
      <c r="Y96" s="21" t="s">
        <v>828</v>
      </c>
      <c r="Z96" s="21" t="s">
        <v>875</v>
      </c>
      <c r="AA96" s="21" t="s">
        <v>949</v>
      </c>
      <c r="AB96" s="2" t="str">
        <f t="shared" si="11"/>
        <v>2:28208</v>
      </c>
      <c r="AC96" s="21">
        <f t="shared" si="12"/>
        <v>159280</v>
      </c>
    </row>
    <row r="97" spans="1:29" ht="25.5">
      <c r="A97" s="14" t="s">
        <v>1158</v>
      </c>
      <c r="B97" s="15" t="str">
        <f t="shared" si="18"/>
        <v>Air, Out | Patient | Machine State | Dialysis, Peritoneal</v>
      </c>
      <c r="C97" s="14" t="s">
        <v>603</v>
      </c>
      <c r="D97" s="14" t="s">
        <v>253</v>
      </c>
      <c r="E97" s="14" t="s">
        <v>587</v>
      </c>
      <c r="F97" s="14" t="s">
        <v>371</v>
      </c>
      <c r="G97" s="14"/>
      <c r="H97" s="37" t="s">
        <v>849</v>
      </c>
      <c r="I97" s="48" t="s">
        <v>162</v>
      </c>
      <c r="J97" s="17" t="s">
        <v>742</v>
      </c>
      <c r="K97" s="17" t="s">
        <v>742</v>
      </c>
      <c r="L97" s="36" t="s">
        <v>78</v>
      </c>
      <c r="M97" s="17" t="s">
        <v>161</v>
      </c>
      <c r="N97" s="17" t="s">
        <v>79</v>
      </c>
      <c r="O97" s="34" t="s">
        <v>79</v>
      </c>
      <c r="P97" s="36" t="s">
        <v>56</v>
      </c>
      <c r="Q97" s="36" t="s">
        <v>87</v>
      </c>
      <c r="R97" s="19" t="s">
        <v>32</v>
      </c>
      <c r="S97" s="19"/>
      <c r="T97" s="71" t="s">
        <v>32</v>
      </c>
      <c r="U97" s="36"/>
      <c r="V97" s="17"/>
      <c r="W97" s="95" t="s">
        <v>838</v>
      </c>
      <c r="X97" s="21"/>
      <c r="Y97" s="21" t="s">
        <v>828</v>
      </c>
      <c r="Z97" s="21" t="s">
        <v>875</v>
      </c>
      <c r="AA97" s="21" t="s">
        <v>950</v>
      </c>
      <c r="AB97" s="2" t="str">
        <f t="shared" si="11"/>
        <v>2:28212</v>
      </c>
      <c r="AC97" s="21">
        <f t="shared" si="12"/>
        <v>159284</v>
      </c>
    </row>
    <row r="98" spans="1:29" ht="38.25">
      <c r="A98" s="14" t="s">
        <v>1159</v>
      </c>
      <c r="B98" s="15" t="str">
        <f t="shared" si="18"/>
        <v>Leak |  | Machine State | Dialysis, Peritoneal</v>
      </c>
      <c r="C98" s="14" t="s">
        <v>381</v>
      </c>
      <c r="D98" s="14"/>
      <c r="E98" s="14" t="s">
        <v>587</v>
      </c>
      <c r="F98" s="14" t="s">
        <v>371</v>
      </c>
      <c r="G98" s="14"/>
      <c r="H98" s="35" t="s">
        <v>163</v>
      </c>
      <c r="I98" s="48" t="s">
        <v>850</v>
      </c>
      <c r="J98" s="17" t="s">
        <v>742</v>
      </c>
      <c r="K98" s="17" t="s">
        <v>742</v>
      </c>
      <c r="L98" s="36" t="s">
        <v>70</v>
      </c>
      <c r="M98" s="36" t="s">
        <v>31</v>
      </c>
      <c r="N98" s="36" t="s">
        <v>32</v>
      </c>
      <c r="O98" s="34" t="s">
        <v>33</v>
      </c>
      <c r="P98" s="36" t="s">
        <v>56</v>
      </c>
      <c r="Q98" s="36" t="s">
        <v>87</v>
      </c>
      <c r="R98" s="19" t="s">
        <v>32</v>
      </c>
      <c r="S98" s="19" t="s">
        <v>851</v>
      </c>
      <c r="T98" s="71" t="s">
        <v>32</v>
      </c>
      <c r="U98" s="36"/>
      <c r="V98" s="17"/>
      <c r="W98" s="95" t="s">
        <v>838</v>
      </c>
      <c r="X98" s="21"/>
      <c r="Y98" s="21" t="s">
        <v>826</v>
      </c>
      <c r="Z98" s="21" t="s">
        <v>875</v>
      </c>
      <c r="AA98" s="21" t="s">
        <v>951</v>
      </c>
      <c r="AB98" s="2" t="str">
        <f t="shared" si="11"/>
        <v>2:27614</v>
      </c>
      <c r="AC98" s="21">
        <f t="shared" si="12"/>
        <v>158686</v>
      </c>
    </row>
    <row r="99" spans="1:29" ht="25.5">
      <c r="A99" s="14" t="s">
        <v>1160</v>
      </c>
      <c r="B99" s="15" t="str">
        <f t="shared" si="18"/>
        <v>Voltage | AC Mains | Machine State | Dialysis, Peritoneal</v>
      </c>
      <c r="C99" s="14" t="s">
        <v>594</v>
      </c>
      <c r="D99" s="14" t="s">
        <v>595</v>
      </c>
      <c r="E99" s="14" t="s">
        <v>587</v>
      </c>
      <c r="F99" s="14" t="s">
        <v>371</v>
      </c>
      <c r="G99" s="14"/>
      <c r="H99" s="35" t="s">
        <v>164</v>
      </c>
      <c r="I99" s="48" t="s">
        <v>165</v>
      </c>
      <c r="J99" s="17" t="s">
        <v>742</v>
      </c>
      <c r="K99" s="17" t="s">
        <v>742</v>
      </c>
      <c r="L99" s="36" t="s">
        <v>78</v>
      </c>
      <c r="M99" s="17" t="s">
        <v>90</v>
      </c>
      <c r="N99" s="60" t="s">
        <v>166</v>
      </c>
      <c r="O99" s="34" t="s">
        <v>166</v>
      </c>
      <c r="P99" s="36" t="s">
        <v>56</v>
      </c>
      <c r="Q99" s="36" t="s">
        <v>87</v>
      </c>
      <c r="R99" s="19" t="s">
        <v>32</v>
      </c>
      <c r="S99" s="19"/>
      <c r="T99" s="71" t="s">
        <v>32</v>
      </c>
      <c r="U99" s="36"/>
      <c r="V99" s="17"/>
      <c r="W99" s="95" t="s">
        <v>838</v>
      </c>
      <c r="X99" s="21"/>
      <c r="Y99" s="21" t="s">
        <v>828</v>
      </c>
      <c r="Z99" s="21" t="s">
        <v>875</v>
      </c>
      <c r="AA99" s="21" t="s">
        <v>952</v>
      </c>
      <c r="AB99" s="2" t="str">
        <f t="shared" si="11"/>
        <v>2:28216</v>
      </c>
      <c r="AC99" s="21">
        <f t="shared" si="12"/>
        <v>159288</v>
      </c>
    </row>
    <row r="100" spans="1:29" ht="25.5">
      <c r="A100" s="14" t="s">
        <v>1161</v>
      </c>
      <c r="B100" s="15" t="str">
        <f t="shared" si="18"/>
        <v>Voltage | Pump | Machine State | Dialysis, Peritoneal</v>
      </c>
      <c r="C100" s="14" t="s">
        <v>594</v>
      </c>
      <c r="D100" s="14" t="s">
        <v>589</v>
      </c>
      <c r="E100" s="14" t="s">
        <v>587</v>
      </c>
      <c r="F100" s="14" t="s">
        <v>371</v>
      </c>
      <c r="G100" s="14"/>
      <c r="H100" s="35" t="s">
        <v>167</v>
      </c>
      <c r="I100" s="61" t="s">
        <v>167</v>
      </c>
      <c r="J100" s="17" t="s">
        <v>742</v>
      </c>
      <c r="K100" s="17" t="s">
        <v>742</v>
      </c>
      <c r="L100" s="36" t="s">
        <v>78</v>
      </c>
      <c r="M100" s="17" t="s">
        <v>90</v>
      </c>
      <c r="N100" s="60" t="s">
        <v>166</v>
      </c>
      <c r="O100" s="34" t="s">
        <v>166</v>
      </c>
      <c r="P100" s="36" t="s">
        <v>56</v>
      </c>
      <c r="Q100" s="36" t="s">
        <v>87</v>
      </c>
      <c r="R100" s="19" t="s">
        <v>32</v>
      </c>
      <c r="S100" s="19"/>
      <c r="T100" s="71" t="s">
        <v>32</v>
      </c>
      <c r="U100" s="36"/>
      <c r="V100" s="17"/>
      <c r="W100" s="95" t="s">
        <v>838</v>
      </c>
      <c r="X100" s="21"/>
      <c r="Y100" s="21" t="s">
        <v>828</v>
      </c>
      <c r="Z100" s="21" t="s">
        <v>875</v>
      </c>
      <c r="AA100" s="21" t="s">
        <v>953</v>
      </c>
      <c r="AB100" s="2" t="str">
        <f t="shared" si="11"/>
        <v>2:28220</v>
      </c>
      <c r="AC100" s="21">
        <f t="shared" si="12"/>
        <v>159292</v>
      </c>
    </row>
    <row r="101" spans="1:29" ht="25.5">
      <c r="A101" s="14" t="s">
        <v>1162</v>
      </c>
      <c r="B101" s="15" t="str">
        <f t="shared" si="18"/>
        <v>Voltage | Heater Bag | Machine State | Dialysis, Peritoneal</v>
      </c>
      <c r="C101" s="14" t="s">
        <v>594</v>
      </c>
      <c r="D101" s="14" t="s">
        <v>593</v>
      </c>
      <c r="E101" s="14" t="s">
        <v>587</v>
      </c>
      <c r="F101" s="14" t="s">
        <v>371</v>
      </c>
      <c r="G101" s="14"/>
      <c r="H101" s="35" t="s">
        <v>168</v>
      </c>
      <c r="I101" s="48" t="s">
        <v>169</v>
      </c>
      <c r="J101" s="17" t="s">
        <v>742</v>
      </c>
      <c r="K101" s="17" t="s">
        <v>742</v>
      </c>
      <c r="L101" s="36" t="s">
        <v>78</v>
      </c>
      <c r="M101" s="17" t="s">
        <v>90</v>
      </c>
      <c r="N101" s="36" t="s">
        <v>166</v>
      </c>
      <c r="O101" s="34" t="s">
        <v>166</v>
      </c>
      <c r="P101" s="36" t="s">
        <v>56</v>
      </c>
      <c r="Q101" s="36" t="s">
        <v>87</v>
      </c>
      <c r="R101" s="19" t="s">
        <v>32</v>
      </c>
      <c r="S101" s="19"/>
      <c r="T101" s="71" t="s">
        <v>32</v>
      </c>
      <c r="U101" s="36"/>
      <c r="V101" s="17"/>
      <c r="W101" s="95" t="s">
        <v>838</v>
      </c>
      <c r="X101" s="21"/>
      <c r="Y101" s="21" t="s">
        <v>828</v>
      </c>
      <c r="Z101" s="21" t="s">
        <v>875</v>
      </c>
      <c r="AA101" s="21" t="s">
        <v>954</v>
      </c>
      <c r="AB101" s="2" t="str">
        <f t="shared" si="11"/>
        <v>2:28224</v>
      </c>
      <c r="AC101" s="21">
        <f t="shared" si="12"/>
        <v>159296</v>
      </c>
    </row>
    <row r="102" spans="1:29" s="1" customFormat="1" ht="25.5">
      <c r="A102" s="15" t="s">
        <v>824</v>
      </c>
      <c r="B102" s="15" t="str">
        <f t="shared" si="18"/>
        <v>Voltage | Battery | Machine State | Dialysis, Peritoneal</v>
      </c>
      <c r="C102" s="14" t="s">
        <v>594</v>
      </c>
      <c r="D102" s="14" t="s">
        <v>596</v>
      </c>
      <c r="E102" s="14" t="s">
        <v>587</v>
      </c>
      <c r="F102" s="14" t="s">
        <v>371</v>
      </c>
      <c r="G102" s="14"/>
      <c r="H102" s="35" t="s">
        <v>170</v>
      </c>
      <c r="I102" s="48" t="s">
        <v>171</v>
      </c>
      <c r="J102" s="17" t="s">
        <v>742</v>
      </c>
      <c r="K102" s="17" t="s">
        <v>742</v>
      </c>
      <c r="L102" s="36" t="s">
        <v>78</v>
      </c>
      <c r="M102" s="17" t="s">
        <v>126</v>
      </c>
      <c r="N102" s="36" t="s">
        <v>166</v>
      </c>
      <c r="O102" s="34" t="s">
        <v>166</v>
      </c>
      <c r="P102" s="36" t="s">
        <v>56</v>
      </c>
      <c r="Q102" s="36" t="s">
        <v>87</v>
      </c>
      <c r="R102" s="19" t="s">
        <v>32</v>
      </c>
      <c r="S102" s="19"/>
      <c r="T102" s="71" t="s">
        <v>32</v>
      </c>
      <c r="U102" s="36"/>
      <c r="V102" s="17"/>
      <c r="W102" s="2">
        <v>0</v>
      </c>
      <c r="X102" s="2"/>
      <c r="Y102" s="2" t="s">
        <v>826</v>
      </c>
      <c r="Z102" s="2">
        <v>1</v>
      </c>
      <c r="AA102" s="2">
        <v>2485</v>
      </c>
      <c r="AB102" s="2" t="str">
        <f t="shared" si="11"/>
        <v>1:2485</v>
      </c>
      <c r="AC102" s="21">
        <f t="shared" si="12"/>
        <v>68021</v>
      </c>
    </row>
    <row r="103" spans="1:29" ht="25.5">
      <c r="A103" s="14" t="s">
        <v>1163</v>
      </c>
      <c r="B103" s="15" t="str">
        <f t="shared" si="18"/>
        <v>Voltage | Power Supply | Machine State | Dialysis, Peritoneal</v>
      </c>
      <c r="C103" s="14" t="s">
        <v>594</v>
      </c>
      <c r="D103" s="14" t="s">
        <v>597</v>
      </c>
      <c r="E103" s="14" t="s">
        <v>587</v>
      </c>
      <c r="F103" s="14" t="s">
        <v>371</v>
      </c>
      <c r="G103" s="14"/>
      <c r="H103" s="35" t="s">
        <v>172</v>
      </c>
      <c r="I103" s="48" t="s">
        <v>173</v>
      </c>
      <c r="J103" s="17" t="s">
        <v>742</v>
      </c>
      <c r="K103" s="17" t="s">
        <v>742</v>
      </c>
      <c r="L103" s="36" t="s">
        <v>78</v>
      </c>
      <c r="M103" s="17" t="s">
        <v>126</v>
      </c>
      <c r="N103" s="36" t="s">
        <v>166</v>
      </c>
      <c r="O103" s="34" t="s">
        <v>166</v>
      </c>
      <c r="P103" s="36" t="s">
        <v>56</v>
      </c>
      <c r="Q103" s="36" t="s">
        <v>87</v>
      </c>
      <c r="R103" s="19" t="s">
        <v>32</v>
      </c>
      <c r="S103" s="19"/>
      <c r="T103" s="71" t="s">
        <v>32</v>
      </c>
      <c r="U103" s="36"/>
      <c r="V103" s="17"/>
      <c r="W103" s="21" t="s">
        <v>838</v>
      </c>
      <c r="X103" s="21"/>
      <c r="Y103" s="21" t="s">
        <v>828</v>
      </c>
      <c r="Z103" s="21" t="s">
        <v>875</v>
      </c>
      <c r="AA103" s="21" t="s">
        <v>955</v>
      </c>
      <c r="AB103" s="2" t="str">
        <f t="shared" si="11"/>
        <v>2:28228</v>
      </c>
      <c r="AC103" s="21">
        <f t="shared" si="12"/>
        <v>159300</v>
      </c>
    </row>
    <row r="104" spans="1:29" ht="25.5">
      <c r="A104" s="14" t="s">
        <v>1164</v>
      </c>
      <c r="B104" s="15" t="str">
        <f t="shared" si="18"/>
        <v>Pressure | Compressed Air | Machine State | Dialysis, Peritoneal</v>
      </c>
      <c r="C104" s="14" t="s">
        <v>141</v>
      </c>
      <c r="D104" s="14" t="s">
        <v>621</v>
      </c>
      <c r="E104" s="14" t="s">
        <v>587</v>
      </c>
      <c r="F104" s="14" t="s">
        <v>371</v>
      </c>
      <c r="G104" s="14"/>
      <c r="H104" s="35" t="s">
        <v>179</v>
      </c>
      <c r="I104" s="48" t="s">
        <v>746</v>
      </c>
      <c r="J104" s="17" t="s">
        <v>742</v>
      </c>
      <c r="K104" s="17" t="s">
        <v>742</v>
      </c>
      <c r="L104" s="36" t="s">
        <v>78</v>
      </c>
      <c r="M104" s="17" t="s">
        <v>123</v>
      </c>
      <c r="N104" s="60" t="s">
        <v>142</v>
      </c>
      <c r="O104" s="18" t="s">
        <v>226</v>
      </c>
      <c r="P104" s="36" t="s">
        <v>56</v>
      </c>
      <c r="Q104" s="36" t="s">
        <v>87</v>
      </c>
      <c r="R104" s="19" t="s">
        <v>32</v>
      </c>
      <c r="S104" s="19"/>
      <c r="T104" s="71" t="s">
        <v>32</v>
      </c>
      <c r="U104" s="36"/>
      <c r="V104" s="17"/>
      <c r="W104" s="95" t="s">
        <v>838</v>
      </c>
      <c r="X104" s="21"/>
      <c r="Y104" s="21" t="s">
        <v>828</v>
      </c>
      <c r="Z104" s="21" t="s">
        <v>875</v>
      </c>
      <c r="AA104" s="21" t="s">
        <v>956</v>
      </c>
      <c r="AB104" s="2" t="str">
        <f t="shared" si="11"/>
        <v>2:28232</v>
      </c>
      <c r="AC104" s="21">
        <f t="shared" si="12"/>
        <v>159304</v>
      </c>
    </row>
    <row r="105" spans="1:29" ht="25.5">
      <c r="A105" s="14" t="s">
        <v>1165</v>
      </c>
      <c r="B105" s="15" t="str">
        <f t="shared" si="18"/>
        <v>Pressure | Vacuum | Machine State | Dialysis, Peritoneal</v>
      </c>
      <c r="C105" s="14" t="s">
        <v>141</v>
      </c>
      <c r="D105" s="14" t="s">
        <v>598</v>
      </c>
      <c r="E105" s="14" t="s">
        <v>587</v>
      </c>
      <c r="F105" s="14" t="s">
        <v>371</v>
      </c>
      <c r="G105" s="14"/>
      <c r="H105" s="35" t="s">
        <v>180</v>
      </c>
      <c r="I105" s="48" t="s">
        <v>852</v>
      </c>
      <c r="J105" s="17" t="s">
        <v>742</v>
      </c>
      <c r="K105" s="17" t="s">
        <v>742</v>
      </c>
      <c r="L105" s="36" t="s">
        <v>78</v>
      </c>
      <c r="M105" s="17" t="s">
        <v>123</v>
      </c>
      <c r="N105" s="60" t="s">
        <v>142</v>
      </c>
      <c r="O105" s="18" t="s">
        <v>226</v>
      </c>
      <c r="P105" s="36" t="s">
        <v>56</v>
      </c>
      <c r="Q105" s="36" t="s">
        <v>87</v>
      </c>
      <c r="R105" s="19" t="s">
        <v>32</v>
      </c>
      <c r="S105" s="19"/>
      <c r="T105" s="71" t="s">
        <v>32</v>
      </c>
      <c r="U105" s="36"/>
      <c r="V105" s="17"/>
      <c r="W105" s="95" t="s">
        <v>838</v>
      </c>
      <c r="X105" s="21"/>
      <c r="Y105" s="21" t="s">
        <v>828</v>
      </c>
      <c r="Z105" s="21" t="s">
        <v>875</v>
      </c>
      <c r="AA105" s="21" t="s">
        <v>957</v>
      </c>
      <c r="AB105" s="2" t="str">
        <f t="shared" si="11"/>
        <v>2:28236</v>
      </c>
      <c r="AC105" s="21">
        <f t="shared" si="12"/>
        <v>159308</v>
      </c>
    </row>
    <row r="106" spans="1:29" ht="25.5">
      <c r="A106" s="14" t="s">
        <v>1166</v>
      </c>
      <c r="B106" s="15" t="str">
        <f t="shared" si="18"/>
        <v>Pressure | Pneumatics | Machine State | Dialysis, Peritoneal</v>
      </c>
      <c r="C106" s="14" t="s">
        <v>141</v>
      </c>
      <c r="D106" s="14" t="s">
        <v>599</v>
      </c>
      <c r="E106" s="14" t="s">
        <v>587</v>
      </c>
      <c r="F106" s="14" t="s">
        <v>371</v>
      </c>
      <c r="G106" s="14"/>
      <c r="H106" s="16" t="s">
        <v>181</v>
      </c>
      <c r="I106" s="48" t="s">
        <v>853</v>
      </c>
      <c r="J106" s="17" t="s">
        <v>742</v>
      </c>
      <c r="K106" s="17" t="s">
        <v>742</v>
      </c>
      <c r="L106" s="36" t="s">
        <v>78</v>
      </c>
      <c r="M106" s="17" t="s">
        <v>123</v>
      </c>
      <c r="N106" s="60" t="s">
        <v>142</v>
      </c>
      <c r="O106" s="18" t="s">
        <v>226</v>
      </c>
      <c r="P106" s="36" t="s">
        <v>56</v>
      </c>
      <c r="Q106" s="36" t="s">
        <v>87</v>
      </c>
      <c r="R106" s="19" t="s">
        <v>32</v>
      </c>
      <c r="S106" s="19"/>
      <c r="T106" s="71" t="s">
        <v>32</v>
      </c>
      <c r="U106" s="36"/>
      <c r="V106" s="17"/>
      <c r="W106" s="95" t="s">
        <v>838</v>
      </c>
      <c r="X106" s="21"/>
      <c r="Y106" s="21" t="s">
        <v>828</v>
      </c>
      <c r="Z106" s="21" t="s">
        <v>875</v>
      </c>
      <c r="AA106" s="21" t="s">
        <v>958</v>
      </c>
      <c r="AB106" s="2" t="str">
        <f t="shared" si="11"/>
        <v>2:28240</v>
      </c>
      <c r="AC106" s="21">
        <f t="shared" si="12"/>
        <v>159312</v>
      </c>
    </row>
    <row r="107" spans="1:29" ht="76.5">
      <c r="A107" s="14" t="s">
        <v>1167</v>
      </c>
      <c r="B107" s="15" t="str">
        <f t="shared" ref="B107:B110" si="19">C107 &amp; " | " &amp; D107 &amp; " | " &amp; E107 &amp; " | " &amp; F107</f>
        <v>Volume | Supply Bag | Machine State | Dialysis, Peritoneal</v>
      </c>
      <c r="C107" s="14" t="s">
        <v>567</v>
      </c>
      <c r="D107" s="14" t="s">
        <v>600</v>
      </c>
      <c r="E107" s="14" t="s">
        <v>587</v>
      </c>
      <c r="F107" s="14" t="s">
        <v>371</v>
      </c>
      <c r="G107" s="14"/>
      <c r="H107" s="16" t="s">
        <v>864</v>
      </c>
      <c r="I107" s="48" t="s">
        <v>854</v>
      </c>
      <c r="J107" s="17" t="s">
        <v>742</v>
      </c>
      <c r="K107" s="17" t="s">
        <v>742</v>
      </c>
      <c r="L107" s="36" t="s">
        <v>78</v>
      </c>
      <c r="M107" s="17" t="s">
        <v>310</v>
      </c>
      <c r="N107" s="36" t="s">
        <v>106</v>
      </c>
      <c r="O107" s="34" t="s">
        <v>106</v>
      </c>
      <c r="P107" s="36" t="s">
        <v>56</v>
      </c>
      <c r="Q107" s="36" t="s">
        <v>87</v>
      </c>
      <c r="R107" s="19" t="s">
        <v>32</v>
      </c>
      <c r="S107" s="19"/>
      <c r="T107" s="71"/>
      <c r="U107" s="36"/>
      <c r="V107" s="17"/>
      <c r="W107" s="95" t="s">
        <v>838</v>
      </c>
      <c r="X107" s="21"/>
      <c r="Y107" s="21" t="s">
        <v>828</v>
      </c>
      <c r="Z107" s="21" t="s">
        <v>875</v>
      </c>
      <c r="AA107" s="21" t="s">
        <v>959</v>
      </c>
      <c r="AB107" s="2" t="str">
        <f t="shared" si="11"/>
        <v>2:28244</v>
      </c>
      <c r="AC107" s="21">
        <f t="shared" si="12"/>
        <v>159316</v>
      </c>
    </row>
    <row r="108" spans="1:29" ht="25.5">
      <c r="A108" s="14" t="s">
        <v>1168</v>
      </c>
      <c r="B108" s="15" t="str">
        <f t="shared" si="19"/>
        <v>Volume | Heater Bag | Machine State | Dialysis, Peritoneal</v>
      </c>
      <c r="C108" s="14" t="s">
        <v>567</v>
      </c>
      <c r="D108" s="14" t="s">
        <v>593</v>
      </c>
      <c r="E108" s="14" t="s">
        <v>587</v>
      </c>
      <c r="F108" s="14" t="s">
        <v>371</v>
      </c>
      <c r="G108" s="14"/>
      <c r="H108" s="16" t="s">
        <v>855</v>
      </c>
      <c r="I108" s="48" t="s">
        <v>856</v>
      </c>
      <c r="J108" s="17" t="s">
        <v>742</v>
      </c>
      <c r="K108" s="17" t="s">
        <v>742</v>
      </c>
      <c r="L108" s="36" t="s">
        <v>78</v>
      </c>
      <c r="M108" s="17" t="s">
        <v>310</v>
      </c>
      <c r="N108" s="36" t="s">
        <v>106</v>
      </c>
      <c r="O108" s="34" t="s">
        <v>106</v>
      </c>
      <c r="P108" s="36" t="s">
        <v>56</v>
      </c>
      <c r="Q108" s="36" t="s">
        <v>87</v>
      </c>
      <c r="R108" s="19" t="s">
        <v>32</v>
      </c>
      <c r="S108" s="19"/>
      <c r="T108" s="71" t="s">
        <v>32</v>
      </c>
      <c r="U108" s="36"/>
      <c r="V108" s="17"/>
      <c r="W108" s="95" t="s">
        <v>838</v>
      </c>
      <c r="X108" s="21"/>
      <c r="Y108" s="21" t="s">
        <v>828</v>
      </c>
      <c r="Z108" s="21" t="s">
        <v>875</v>
      </c>
      <c r="AA108" s="21" t="s">
        <v>960</v>
      </c>
      <c r="AB108" s="2" t="str">
        <f t="shared" si="11"/>
        <v>2:28248</v>
      </c>
      <c r="AC108" s="21">
        <f t="shared" si="12"/>
        <v>159320</v>
      </c>
    </row>
    <row r="109" spans="1:29" ht="25.5">
      <c r="A109" s="14" t="s">
        <v>1169</v>
      </c>
      <c r="B109" s="15" t="str">
        <f t="shared" si="19"/>
        <v>Weight | Heater Bag | Machine State | Dialysis, Peritoneal</v>
      </c>
      <c r="C109" s="14" t="s">
        <v>246</v>
      </c>
      <c r="D109" s="14" t="s">
        <v>593</v>
      </c>
      <c r="E109" s="14" t="s">
        <v>587</v>
      </c>
      <c r="F109" s="14" t="s">
        <v>371</v>
      </c>
      <c r="G109" s="14"/>
      <c r="H109" s="35" t="s">
        <v>500</v>
      </c>
      <c r="I109" s="61" t="s">
        <v>501</v>
      </c>
      <c r="J109" s="17" t="s">
        <v>742</v>
      </c>
      <c r="K109" s="17" t="s">
        <v>742</v>
      </c>
      <c r="L109" s="36" t="s">
        <v>115</v>
      </c>
      <c r="M109" s="17" t="s">
        <v>502</v>
      </c>
      <c r="N109" s="36" t="s">
        <v>178</v>
      </c>
      <c r="O109" s="34" t="s">
        <v>178</v>
      </c>
      <c r="P109" s="36" t="s">
        <v>56</v>
      </c>
      <c r="Q109" s="36" t="s">
        <v>87</v>
      </c>
      <c r="R109" s="72" t="s">
        <v>33</v>
      </c>
      <c r="S109" s="72"/>
      <c r="T109" s="73" t="s">
        <v>33</v>
      </c>
      <c r="U109" s="36"/>
      <c r="V109" s="17"/>
      <c r="W109" s="21" t="s">
        <v>838</v>
      </c>
      <c r="X109" s="21"/>
      <c r="Y109" s="21" t="s">
        <v>828</v>
      </c>
      <c r="Z109" s="21" t="s">
        <v>875</v>
      </c>
      <c r="AA109" s="21" t="s">
        <v>961</v>
      </c>
      <c r="AB109" s="2" t="str">
        <f t="shared" si="11"/>
        <v>2:28252</v>
      </c>
      <c r="AC109" s="21">
        <f t="shared" si="12"/>
        <v>159324</v>
      </c>
    </row>
    <row r="110" spans="1:29" s="12" customFormat="1">
      <c r="A110" s="22" t="s">
        <v>1170</v>
      </c>
      <c r="B110" s="22" t="str">
        <f t="shared" si="19"/>
        <v>Device | Patient |  | Dialysis, Peritoneal</v>
      </c>
      <c r="C110" s="22" t="s">
        <v>29</v>
      </c>
      <c r="D110" s="22" t="s">
        <v>253</v>
      </c>
      <c r="E110" s="22"/>
      <c r="F110" s="22" t="s">
        <v>371</v>
      </c>
      <c r="G110" s="22"/>
      <c r="H110" s="22" t="s">
        <v>183</v>
      </c>
      <c r="I110" s="22"/>
      <c r="J110" s="50" t="s">
        <v>744</v>
      </c>
      <c r="K110" s="50" t="s">
        <v>742</v>
      </c>
      <c r="L110" s="50"/>
      <c r="M110" s="50"/>
      <c r="N110" s="50"/>
      <c r="O110" s="22"/>
      <c r="P110" s="50" t="s">
        <v>56</v>
      </c>
      <c r="Q110" s="50" t="s">
        <v>56</v>
      </c>
      <c r="R110" s="22"/>
      <c r="S110" s="22"/>
      <c r="T110" s="70"/>
      <c r="U110" s="22"/>
      <c r="V110" s="22"/>
      <c r="W110" s="50" t="s">
        <v>838</v>
      </c>
      <c r="X110" s="22"/>
      <c r="Y110" s="50" t="s">
        <v>835</v>
      </c>
      <c r="Z110" s="50" t="s">
        <v>838</v>
      </c>
      <c r="AA110" s="50" t="s">
        <v>962</v>
      </c>
      <c r="AB110" s="4" t="str">
        <f t="shared" si="11"/>
        <v>1:5538</v>
      </c>
      <c r="AC110" s="92">
        <f t="shared" si="12"/>
        <v>71074</v>
      </c>
    </row>
    <row r="111" spans="1:29">
      <c r="A111" s="28" t="s">
        <v>1171</v>
      </c>
      <c r="B111" s="29" t="str">
        <f>C111 &amp; " | " &amp; D111 &amp; " | " &amp; E111 &amp; " | " &amp; F111</f>
        <v>Subsystem | Patient |  | Dialysis, Peritoneal</v>
      </c>
      <c r="C111" s="30" t="s">
        <v>59</v>
      </c>
      <c r="D111" s="30" t="s">
        <v>253</v>
      </c>
      <c r="E111" s="30"/>
      <c r="F111" s="53" t="s">
        <v>371</v>
      </c>
      <c r="G111" s="28"/>
      <c r="H111" s="54" t="s">
        <v>184</v>
      </c>
      <c r="I111" s="52" t="s">
        <v>185</v>
      </c>
      <c r="J111" s="56" t="s">
        <v>744</v>
      </c>
      <c r="K111" s="56" t="s">
        <v>742</v>
      </c>
      <c r="L111" s="31"/>
      <c r="M111" s="31"/>
      <c r="N111" s="31"/>
      <c r="O111" s="55"/>
      <c r="P111" s="31" t="s">
        <v>56</v>
      </c>
      <c r="Q111" s="31" t="s">
        <v>56</v>
      </c>
      <c r="R111" s="31"/>
      <c r="S111" s="31"/>
      <c r="T111" s="62"/>
      <c r="U111" s="5"/>
      <c r="V111" s="5"/>
      <c r="W111" s="94" t="s">
        <v>838</v>
      </c>
      <c r="X111" s="94"/>
      <c r="Y111" s="88" t="s">
        <v>827</v>
      </c>
      <c r="Z111" s="94" t="s">
        <v>838</v>
      </c>
      <c r="AA111" s="94" t="s">
        <v>963</v>
      </c>
      <c r="AB111" s="5" t="str">
        <f t="shared" si="11"/>
        <v>1:5543</v>
      </c>
      <c r="AC111" s="94">
        <f t="shared" si="12"/>
        <v>71079</v>
      </c>
    </row>
    <row r="112" spans="1:29" ht="51">
      <c r="A112" s="14" t="s">
        <v>1172</v>
      </c>
      <c r="B112" s="15" t="str">
        <f t="shared" ref="B112:B115" si="20">C112 &amp; " | " &amp; D112 &amp; " | " &amp; E112 &amp; " | " &amp; F112</f>
        <v>Transport Type |  | Patient | Dialysis, Peritoneal</v>
      </c>
      <c r="C112" s="14" t="s">
        <v>186</v>
      </c>
      <c r="D112" s="14"/>
      <c r="E112" s="14" t="s">
        <v>253</v>
      </c>
      <c r="F112" s="14" t="s">
        <v>371</v>
      </c>
      <c r="G112" s="14"/>
      <c r="H112" s="14" t="s">
        <v>186</v>
      </c>
      <c r="I112" s="14" t="s">
        <v>187</v>
      </c>
      <c r="J112" s="17" t="s">
        <v>744</v>
      </c>
      <c r="K112" s="18" t="s">
        <v>742</v>
      </c>
      <c r="L112" s="18" t="s">
        <v>70</v>
      </c>
      <c r="M112" s="36" t="s">
        <v>31</v>
      </c>
      <c r="N112" s="36" t="s">
        <v>32</v>
      </c>
      <c r="O112" s="34" t="s">
        <v>33</v>
      </c>
      <c r="P112" s="18" t="s">
        <v>56</v>
      </c>
      <c r="Q112" s="18" t="s">
        <v>56</v>
      </c>
      <c r="R112" s="2" t="s">
        <v>355</v>
      </c>
      <c r="S112" s="17" t="s">
        <v>731</v>
      </c>
      <c r="T112" s="69" t="s">
        <v>188</v>
      </c>
      <c r="U112" s="14"/>
      <c r="V112" s="14"/>
      <c r="W112" s="21" t="s">
        <v>838</v>
      </c>
      <c r="X112" s="21"/>
      <c r="Y112" s="21" t="s">
        <v>826</v>
      </c>
      <c r="Z112" s="21" t="s">
        <v>875</v>
      </c>
      <c r="AA112" s="21" t="s">
        <v>964</v>
      </c>
      <c r="AB112" s="2" t="str">
        <f t="shared" si="11"/>
        <v>2:27615</v>
      </c>
      <c r="AC112" s="21">
        <f t="shared" si="12"/>
        <v>158687</v>
      </c>
    </row>
    <row r="113" spans="1:29" ht="292.5" customHeight="1">
      <c r="A113" s="14" t="s">
        <v>1173</v>
      </c>
      <c r="B113" s="15" t="str">
        <f t="shared" si="20"/>
        <v>Catheter Type |  | Patient | Dialysis, Peritoneal</v>
      </c>
      <c r="C113" s="14" t="s">
        <v>189</v>
      </c>
      <c r="D113" s="14"/>
      <c r="E113" s="14" t="s">
        <v>253</v>
      </c>
      <c r="F113" s="14" t="s">
        <v>371</v>
      </c>
      <c r="G113" s="14"/>
      <c r="H113" s="14" t="s">
        <v>189</v>
      </c>
      <c r="I113" s="14" t="s">
        <v>189</v>
      </c>
      <c r="J113" s="17" t="s">
        <v>744</v>
      </c>
      <c r="K113" s="18" t="s">
        <v>742</v>
      </c>
      <c r="L113" s="18" t="s">
        <v>70</v>
      </c>
      <c r="M113" s="36" t="s">
        <v>31</v>
      </c>
      <c r="N113" s="36" t="s">
        <v>32</v>
      </c>
      <c r="O113" s="34" t="s">
        <v>33</v>
      </c>
      <c r="P113" s="18" t="s">
        <v>56</v>
      </c>
      <c r="Q113" s="18" t="s">
        <v>56</v>
      </c>
      <c r="R113" s="2" t="s">
        <v>356</v>
      </c>
      <c r="S113" s="17" t="s">
        <v>739</v>
      </c>
      <c r="T113" s="69" t="s">
        <v>740</v>
      </c>
      <c r="U113" s="14"/>
      <c r="V113" s="14"/>
      <c r="W113" s="95" t="s">
        <v>838</v>
      </c>
      <c r="X113" s="21"/>
      <c r="Y113" s="21" t="s">
        <v>826</v>
      </c>
      <c r="Z113" s="21" t="s">
        <v>875</v>
      </c>
      <c r="AA113" s="21" t="s">
        <v>965</v>
      </c>
      <c r="AB113" s="2" t="str">
        <f t="shared" si="11"/>
        <v>2:27616</v>
      </c>
      <c r="AC113" s="21">
        <f t="shared" si="12"/>
        <v>158688</v>
      </c>
    </row>
    <row r="114" spans="1:29" ht="38.25">
      <c r="A114" s="14" t="s">
        <v>1174</v>
      </c>
      <c r="B114" s="15" t="str">
        <f t="shared" si="20"/>
        <v>Catheter Date |  | Patient | Dialysis, Peritoneal</v>
      </c>
      <c r="C114" s="14" t="s">
        <v>604</v>
      </c>
      <c r="D114" s="14"/>
      <c r="E114" s="14" t="s">
        <v>253</v>
      </c>
      <c r="F114" s="14" t="s">
        <v>371</v>
      </c>
      <c r="G114" s="14"/>
      <c r="H114" s="14" t="s">
        <v>190</v>
      </c>
      <c r="I114" s="14" t="s">
        <v>190</v>
      </c>
      <c r="J114" s="17" t="s">
        <v>744</v>
      </c>
      <c r="K114" s="18" t="s">
        <v>742</v>
      </c>
      <c r="L114" s="18" t="s">
        <v>191</v>
      </c>
      <c r="M114" s="17" t="s">
        <v>66</v>
      </c>
      <c r="N114" s="36" t="s">
        <v>32</v>
      </c>
      <c r="O114" s="34" t="s">
        <v>33</v>
      </c>
      <c r="P114" s="36" t="s">
        <v>56</v>
      </c>
      <c r="Q114" s="36" t="s">
        <v>56</v>
      </c>
      <c r="R114" s="36" t="s">
        <v>32</v>
      </c>
      <c r="S114" s="36"/>
      <c r="T114" s="35" t="s">
        <v>32</v>
      </c>
      <c r="U114" s="14"/>
      <c r="V114" s="14"/>
      <c r="W114" s="95" t="s">
        <v>838</v>
      </c>
      <c r="X114" s="21"/>
      <c r="Y114" s="21" t="s">
        <v>826</v>
      </c>
      <c r="Z114" s="21" t="s">
        <v>875</v>
      </c>
      <c r="AA114" s="21" t="s">
        <v>966</v>
      </c>
      <c r="AB114" s="2" t="str">
        <f t="shared" si="11"/>
        <v>2:27617</v>
      </c>
      <c r="AC114" s="21">
        <f t="shared" si="12"/>
        <v>158689</v>
      </c>
    </row>
    <row r="115" spans="1:29" ht="51">
      <c r="A115" s="14" t="s">
        <v>1175</v>
      </c>
      <c r="B115" s="15" t="str">
        <f t="shared" si="20"/>
        <v>Weight | Target | Patient | Dialysis, Peritoneal</v>
      </c>
      <c r="C115" s="14" t="s">
        <v>246</v>
      </c>
      <c r="D115" s="14" t="s">
        <v>605</v>
      </c>
      <c r="E115" s="14" t="s">
        <v>253</v>
      </c>
      <c r="F115" s="14" t="s">
        <v>371</v>
      </c>
      <c r="G115" s="14"/>
      <c r="H115" s="14" t="s">
        <v>295</v>
      </c>
      <c r="I115" s="14" t="s">
        <v>721</v>
      </c>
      <c r="J115" s="17" t="s">
        <v>744</v>
      </c>
      <c r="K115" s="18" t="s">
        <v>742</v>
      </c>
      <c r="L115" s="2" t="s">
        <v>115</v>
      </c>
      <c r="M115" s="2" t="s">
        <v>90</v>
      </c>
      <c r="N115" s="21" t="s">
        <v>247</v>
      </c>
      <c r="O115" s="21" t="s">
        <v>248</v>
      </c>
      <c r="P115" s="17" t="s">
        <v>56</v>
      </c>
      <c r="Q115" s="17" t="s">
        <v>56</v>
      </c>
      <c r="R115" s="17" t="s">
        <v>32</v>
      </c>
      <c r="S115" s="17"/>
      <c r="T115" s="16" t="s">
        <v>32</v>
      </c>
      <c r="U115" s="19"/>
      <c r="V115" s="19" t="s">
        <v>296</v>
      </c>
      <c r="W115" s="95" t="s">
        <v>838</v>
      </c>
      <c r="X115" s="21"/>
      <c r="Y115" s="21" t="s">
        <v>826</v>
      </c>
      <c r="Z115" s="21" t="s">
        <v>875</v>
      </c>
      <c r="AA115" s="21" t="s">
        <v>967</v>
      </c>
      <c r="AB115" s="2" t="str">
        <f t="shared" si="11"/>
        <v>2:27618</v>
      </c>
      <c r="AC115" s="21">
        <f t="shared" si="12"/>
        <v>158690</v>
      </c>
    </row>
    <row r="116" spans="1:29" s="1" customFormat="1" ht="25.5">
      <c r="A116" s="22" t="s">
        <v>200</v>
      </c>
      <c r="B116" s="23" t="str">
        <f t="shared" ref="B116" si="21">C116 &amp; " | " &amp; D116 &amp; " | " &amp; E116 &amp; " | " &amp; F116</f>
        <v>Device | Pressure, noninvasive | Blood | CVS</v>
      </c>
      <c r="C116" s="23" t="s">
        <v>29</v>
      </c>
      <c r="D116" s="23" t="s">
        <v>201</v>
      </c>
      <c r="E116" s="23" t="s">
        <v>202</v>
      </c>
      <c r="F116" s="23" t="s">
        <v>203</v>
      </c>
      <c r="G116" s="22"/>
      <c r="H116" s="24" t="s">
        <v>204</v>
      </c>
      <c r="I116" s="25" t="s">
        <v>205</v>
      </c>
      <c r="J116" s="86" t="s">
        <v>744</v>
      </c>
      <c r="K116" s="86" t="s">
        <v>742</v>
      </c>
      <c r="L116" s="26"/>
      <c r="M116" s="26"/>
      <c r="N116" s="26"/>
      <c r="O116" s="26"/>
      <c r="P116" s="26" t="s">
        <v>56</v>
      </c>
      <c r="Q116" s="26" t="s">
        <v>56</v>
      </c>
      <c r="R116" s="26"/>
      <c r="S116" s="26"/>
      <c r="T116" s="67"/>
      <c r="U116" s="4"/>
      <c r="V116" s="4"/>
      <c r="W116" s="104" t="s">
        <v>838</v>
      </c>
      <c r="X116" s="27"/>
      <c r="Y116" s="27" t="s">
        <v>206</v>
      </c>
      <c r="Z116" s="27">
        <v>1</v>
      </c>
      <c r="AA116" s="27">
        <v>5150</v>
      </c>
      <c r="AB116" s="4" t="str">
        <f t="shared" si="11"/>
        <v>1:5150</v>
      </c>
      <c r="AC116" s="92">
        <f t="shared" si="12"/>
        <v>70686</v>
      </c>
    </row>
    <row r="117" spans="1:29" s="1" customFormat="1" ht="25.5">
      <c r="A117" s="28" t="s">
        <v>207</v>
      </c>
      <c r="B117" s="29" t="str">
        <f>C117 &amp; " | " &amp; D117 &amp; " | " &amp; E117 &amp; " | " &amp; F117</f>
        <v>Subsystem | Pressure, noninvasive | Blood | CVS</v>
      </c>
      <c r="C117" s="30" t="s">
        <v>59</v>
      </c>
      <c r="D117" s="30" t="s">
        <v>201</v>
      </c>
      <c r="E117" s="30" t="s">
        <v>202</v>
      </c>
      <c r="F117" s="30" t="s">
        <v>203</v>
      </c>
      <c r="G117" s="28"/>
      <c r="H117" s="31"/>
      <c r="I117" s="31"/>
      <c r="J117" s="31" t="s">
        <v>744</v>
      </c>
      <c r="K117" s="31" t="s">
        <v>742</v>
      </c>
      <c r="L117" s="31"/>
      <c r="M117" s="31"/>
      <c r="N117" s="31"/>
      <c r="O117" s="31"/>
      <c r="P117" s="31" t="s">
        <v>56</v>
      </c>
      <c r="Q117" s="31" t="s">
        <v>56</v>
      </c>
      <c r="R117" s="31"/>
      <c r="S117" s="31"/>
      <c r="T117" s="62"/>
      <c r="U117" s="5"/>
      <c r="V117" s="5"/>
      <c r="W117" s="105" t="s">
        <v>838</v>
      </c>
      <c r="X117" s="32"/>
      <c r="Y117" s="32" t="s">
        <v>208</v>
      </c>
      <c r="Z117" s="32">
        <v>1</v>
      </c>
      <c r="AA117" s="32">
        <v>5151</v>
      </c>
      <c r="AB117" s="5" t="str">
        <f t="shared" si="11"/>
        <v>1:5151</v>
      </c>
      <c r="AC117" s="94">
        <f t="shared" si="12"/>
        <v>70687</v>
      </c>
    </row>
    <row r="118" spans="1:29" ht="51">
      <c r="A118" s="14" t="s">
        <v>1176</v>
      </c>
      <c r="B118" s="15" t="str">
        <f t="shared" ref="B118" si="22">C118 &amp; " | " &amp; D118 &amp; " | " &amp; E118 &amp; " | " &amp; F118</f>
        <v>Measurement Phase | Pressure, noninvasive | Blood | Dialysis, Peritoneal</v>
      </c>
      <c r="C118" s="14" t="s">
        <v>606</v>
      </c>
      <c r="D118" s="14" t="s">
        <v>201</v>
      </c>
      <c r="E118" s="14" t="s">
        <v>202</v>
      </c>
      <c r="F118" s="14" t="s">
        <v>371</v>
      </c>
      <c r="G118" s="14"/>
      <c r="H118" s="35" t="s">
        <v>290</v>
      </c>
      <c r="I118" s="35" t="s">
        <v>292</v>
      </c>
      <c r="J118" s="36" t="s">
        <v>744</v>
      </c>
      <c r="K118" s="36" t="s">
        <v>742</v>
      </c>
      <c r="L118" s="36" t="s">
        <v>30</v>
      </c>
      <c r="M118" s="36"/>
      <c r="N118" s="36" t="s">
        <v>32</v>
      </c>
      <c r="O118" s="34" t="s">
        <v>33</v>
      </c>
      <c r="P118" s="36" t="s">
        <v>56</v>
      </c>
      <c r="Q118" s="36" t="s">
        <v>56</v>
      </c>
      <c r="R118" s="2" t="s">
        <v>357</v>
      </c>
      <c r="S118" s="17" t="s">
        <v>732</v>
      </c>
      <c r="T118" s="71" t="s">
        <v>285</v>
      </c>
      <c r="U118" s="36" t="s">
        <v>32</v>
      </c>
      <c r="V118" s="17" t="s">
        <v>361</v>
      </c>
      <c r="W118" s="21" t="s">
        <v>838</v>
      </c>
      <c r="X118" s="21"/>
      <c r="Y118" s="21" t="s">
        <v>826</v>
      </c>
      <c r="Z118" s="21" t="s">
        <v>875</v>
      </c>
      <c r="AA118" s="21" t="s">
        <v>968</v>
      </c>
      <c r="AB118" s="2" t="str">
        <f t="shared" si="11"/>
        <v>2:27619</v>
      </c>
      <c r="AC118" s="21">
        <f t="shared" si="12"/>
        <v>158691</v>
      </c>
    </row>
    <row r="119" spans="1:29" ht="51">
      <c r="A119" s="14" t="s">
        <v>1177</v>
      </c>
      <c r="B119" s="15" t="str">
        <f t="shared" ref="B119" si="23">C119 &amp; " | " &amp; D119 &amp; " | " &amp; E119 &amp; " | " &amp; F119</f>
        <v>Measurement Phase | Pulse, noninvasive | Blood | Dialysis, Peritoneal</v>
      </c>
      <c r="C119" s="14" t="s">
        <v>606</v>
      </c>
      <c r="D119" s="14" t="s">
        <v>607</v>
      </c>
      <c r="E119" s="14" t="s">
        <v>202</v>
      </c>
      <c r="F119" s="14" t="s">
        <v>371</v>
      </c>
      <c r="G119" s="14"/>
      <c r="H119" s="35" t="s">
        <v>291</v>
      </c>
      <c r="I119" s="35" t="s">
        <v>293</v>
      </c>
      <c r="J119" s="36" t="s">
        <v>744</v>
      </c>
      <c r="K119" s="36" t="s">
        <v>742</v>
      </c>
      <c r="L119" s="36" t="s">
        <v>30</v>
      </c>
      <c r="M119" s="36"/>
      <c r="N119" s="36" t="s">
        <v>32</v>
      </c>
      <c r="O119" s="34" t="s">
        <v>33</v>
      </c>
      <c r="P119" s="36" t="s">
        <v>56</v>
      </c>
      <c r="Q119" s="36" t="s">
        <v>56</v>
      </c>
      <c r="R119" s="2" t="s">
        <v>357</v>
      </c>
      <c r="S119" s="17" t="s">
        <v>732</v>
      </c>
      <c r="T119" s="71" t="s">
        <v>285</v>
      </c>
      <c r="U119" s="36" t="s">
        <v>32</v>
      </c>
      <c r="V119" s="17" t="s">
        <v>361</v>
      </c>
      <c r="W119" s="95" t="s">
        <v>838</v>
      </c>
      <c r="X119" s="21"/>
      <c r="Y119" s="21" t="s">
        <v>826</v>
      </c>
      <c r="Z119" s="21" t="s">
        <v>875</v>
      </c>
      <c r="AA119" s="21" t="s">
        <v>969</v>
      </c>
      <c r="AB119" s="2" t="str">
        <f t="shared" si="11"/>
        <v>2:27620</v>
      </c>
      <c r="AC119" s="21">
        <f t="shared" si="12"/>
        <v>158692</v>
      </c>
    </row>
    <row r="120" spans="1:29" s="1" customFormat="1" ht="51">
      <c r="A120" s="33" t="s">
        <v>209</v>
      </c>
      <c r="B120" s="15" t="str">
        <f t="shared" ref="B120:B130" si="24">C120 &amp; " | " &amp; D120 &amp; " | " &amp; E120 &amp; " | " &amp; F120</f>
        <v>Duration | Pressure, noninvasive | Blood | CVS</v>
      </c>
      <c r="C120" s="14" t="s">
        <v>210</v>
      </c>
      <c r="D120" s="14" t="s">
        <v>201</v>
      </c>
      <c r="E120" s="14" t="s">
        <v>202</v>
      </c>
      <c r="F120" s="14" t="s">
        <v>203</v>
      </c>
      <c r="G120" s="14"/>
      <c r="H120" s="16" t="s">
        <v>211</v>
      </c>
      <c r="I120" s="16" t="s">
        <v>212</v>
      </c>
      <c r="J120" s="36" t="s">
        <v>744</v>
      </c>
      <c r="K120" s="17" t="s">
        <v>742</v>
      </c>
      <c r="L120" s="17" t="s">
        <v>115</v>
      </c>
      <c r="M120" s="17" t="s">
        <v>161</v>
      </c>
      <c r="N120" s="17" t="s">
        <v>213</v>
      </c>
      <c r="O120" s="18" t="s">
        <v>82</v>
      </c>
      <c r="P120" s="17" t="s">
        <v>56</v>
      </c>
      <c r="Q120" s="17" t="s">
        <v>56</v>
      </c>
      <c r="R120" s="17"/>
      <c r="S120" s="17"/>
      <c r="T120" s="71" t="s">
        <v>33</v>
      </c>
      <c r="U120" s="17" t="s">
        <v>214</v>
      </c>
      <c r="V120" s="17">
        <v>30</v>
      </c>
      <c r="W120" s="95" t="s">
        <v>838</v>
      </c>
      <c r="X120" s="9"/>
      <c r="Y120" s="9" t="s">
        <v>826</v>
      </c>
      <c r="Z120" s="2">
        <v>1</v>
      </c>
      <c r="AA120" s="2">
        <v>2443</v>
      </c>
      <c r="AB120" s="2" t="str">
        <f t="shared" si="11"/>
        <v>1:2443</v>
      </c>
      <c r="AC120" s="21">
        <f t="shared" si="12"/>
        <v>67979</v>
      </c>
    </row>
    <row r="121" spans="1:29" s="1" customFormat="1" ht="38.25">
      <c r="A121" s="33" t="s">
        <v>215</v>
      </c>
      <c r="B121" s="15" t="str">
        <f t="shared" si="24"/>
        <v>Body Position (enumeration) | Pressure, noninvasive | Blood | CVS</v>
      </c>
      <c r="C121" s="14" t="s">
        <v>216</v>
      </c>
      <c r="D121" s="14" t="s">
        <v>201</v>
      </c>
      <c r="E121" s="14" t="s">
        <v>202</v>
      </c>
      <c r="F121" s="14" t="s">
        <v>203</v>
      </c>
      <c r="G121" s="33"/>
      <c r="H121" s="16" t="s">
        <v>217</v>
      </c>
      <c r="I121" s="16" t="s">
        <v>259</v>
      </c>
      <c r="J121" s="36" t="s">
        <v>744</v>
      </c>
      <c r="K121" s="17" t="s">
        <v>742</v>
      </c>
      <c r="L121" s="17" t="s">
        <v>70</v>
      </c>
      <c r="M121" s="17" t="s">
        <v>31</v>
      </c>
      <c r="N121" s="17" t="s">
        <v>32</v>
      </c>
      <c r="O121" s="34" t="s">
        <v>33</v>
      </c>
      <c r="P121" s="17" t="s">
        <v>56</v>
      </c>
      <c r="Q121" s="17" t="s">
        <v>56</v>
      </c>
      <c r="R121" s="17" t="s">
        <v>218</v>
      </c>
      <c r="S121" s="17" t="s">
        <v>219</v>
      </c>
      <c r="T121" s="71" t="s">
        <v>219</v>
      </c>
      <c r="U121" s="17" t="s">
        <v>32</v>
      </c>
      <c r="V121" s="17" t="s">
        <v>220</v>
      </c>
      <c r="W121" s="95" t="s">
        <v>838</v>
      </c>
      <c r="X121" s="2"/>
      <c r="Y121" s="9" t="s">
        <v>826</v>
      </c>
      <c r="Z121" s="2">
        <v>1</v>
      </c>
      <c r="AA121" s="2">
        <v>2599</v>
      </c>
      <c r="AB121" s="2" t="str">
        <f t="shared" si="11"/>
        <v>1:2599</v>
      </c>
      <c r="AC121" s="21">
        <f t="shared" si="12"/>
        <v>68135</v>
      </c>
    </row>
    <row r="122" spans="1:29" s="1" customFormat="1" ht="38.25">
      <c r="A122" s="33" t="s">
        <v>221</v>
      </c>
      <c r="B122" s="15" t="str">
        <f t="shared" si="24"/>
        <v>Pressure | Noninvasive, Diastolic | Blood | CVS</v>
      </c>
      <c r="C122" s="14" t="s">
        <v>141</v>
      </c>
      <c r="D122" s="14" t="s">
        <v>222</v>
      </c>
      <c r="E122" s="14" t="s">
        <v>202</v>
      </c>
      <c r="F122" s="14" t="s">
        <v>203</v>
      </c>
      <c r="G122" s="14" t="s">
        <v>223</v>
      </c>
      <c r="H122" s="16" t="s">
        <v>224</v>
      </c>
      <c r="I122" s="16" t="s">
        <v>225</v>
      </c>
      <c r="J122" s="36" t="s">
        <v>744</v>
      </c>
      <c r="K122" s="17" t="s">
        <v>742</v>
      </c>
      <c r="L122" s="17" t="s">
        <v>115</v>
      </c>
      <c r="M122" s="17" t="s">
        <v>161</v>
      </c>
      <c r="N122" s="17" t="s">
        <v>142</v>
      </c>
      <c r="O122" s="18" t="s">
        <v>226</v>
      </c>
      <c r="P122" s="17" t="s">
        <v>56</v>
      </c>
      <c r="Q122" s="17" t="s">
        <v>87</v>
      </c>
      <c r="R122" s="17"/>
      <c r="S122" s="17"/>
      <c r="T122" s="71" t="s">
        <v>33</v>
      </c>
      <c r="U122" s="17" t="s">
        <v>214</v>
      </c>
      <c r="V122" s="17">
        <v>80</v>
      </c>
      <c r="W122" s="95" t="s">
        <v>838</v>
      </c>
      <c r="X122" s="9"/>
      <c r="Y122" s="2" t="s">
        <v>227</v>
      </c>
      <c r="Z122" s="2">
        <v>2</v>
      </c>
      <c r="AA122" s="2">
        <v>18950</v>
      </c>
      <c r="AB122" s="2" t="str">
        <f t="shared" si="11"/>
        <v>2:18950</v>
      </c>
      <c r="AC122" s="21">
        <f t="shared" si="12"/>
        <v>150022</v>
      </c>
    </row>
    <row r="123" spans="1:29" s="1" customFormat="1" ht="25.5">
      <c r="A123" s="33" t="s">
        <v>745</v>
      </c>
      <c r="B123" s="15" t="str">
        <f t="shared" ref="B123" si="25">C123 &amp; " | " &amp; D123 &amp; " | " &amp; E123 &amp; " | " &amp; F123</f>
        <v>Entry Range | Noninvasive, Diastolic | Blood | Dialysis, Peritoneal</v>
      </c>
      <c r="C123" s="14" t="s">
        <v>608</v>
      </c>
      <c r="D123" s="14" t="s">
        <v>222</v>
      </c>
      <c r="E123" s="14" t="s">
        <v>202</v>
      </c>
      <c r="F123" s="14" t="s">
        <v>371</v>
      </c>
      <c r="G123" s="14"/>
      <c r="H123" s="16" t="s">
        <v>340</v>
      </c>
      <c r="I123" s="16" t="s">
        <v>341</v>
      </c>
      <c r="J123" s="36" t="s">
        <v>744</v>
      </c>
      <c r="K123" s="17" t="s">
        <v>742</v>
      </c>
      <c r="L123" s="17" t="s">
        <v>321</v>
      </c>
      <c r="M123" s="17" t="s">
        <v>342</v>
      </c>
      <c r="N123" s="17" t="s">
        <v>142</v>
      </c>
      <c r="O123" s="18" t="s">
        <v>226</v>
      </c>
      <c r="P123" s="17" t="s">
        <v>56</v>
      </c>
      <c r="Q123" s="17" t="s">
        <v>56</v>
      </c>
      <c r="R123" s="17"/>
      <c r="S123" s="17"/>
      <c r="T123" s="71"/>
      <c r="U123" s="17" t="s">
        <v>214</v>
      </c>
      <c r="V123" s="17" t="s">
        <v>362</v>
      </c>
      <c r="W123" s="95" t="s">
        <v>838</v>
      </c>
      <c r="X123" s="9"/>
      <c r="Y123" s="9" t="s">
        <v>826</v>
      </c>
      <c r="Z123" s="2">
        <v>1</v>
      </c>
      <c r="AA123" s="2">
        <v>2464</v>
      </c>
      <c r="AB123" s="2" t="str">
        <f t="shared" si="11"/>
        <v>1:2464</v>
      </c>
      <c r="AC123" s="21">
        <f t="shared" si="12"/>
        <v>68000</v>
      </c>
    </row>
    <row r="124" spans="1:29" s="1" customFormat="1">
      <c r="A124" s="33" t="s">
        <v>228</v>
      </c>
      <c r="B124" s="15" t="str">
        <f t="shared" si="24"/>
        <v>Rate | Noninvasive, Pulse | Blood | CVS</v>
      </c>
      <c r="C124" s="14" t="s">
        <v>229</v>
      </c>
      <c r="D124" s="14" t="s">
        <v>230</v>
      </c>
      <c r="E124" s="14" t="s">
        <v>202</v>
      </c>
      <c r="F124" s="14" t="s">
        <v>203</v>
      </c>
      <c r="G124" s="14" t="s">
        <v>223</v>
      </c>
      <c r="H124" s="16" t="s">
        <v>231</v>
      </c>
      <c r="I124" s="16" t="s">
        <v>232</v>
      </c>
      <c r="J124" s="36" t="s">
        <v>744</v>
      </c>
      <c r="K124" s="17" t="s">
        <v>742</v>
      </c>
      <c r="L124" s="17" t="s">
        <v>115</v>
      </c>
      <c r="M124" s="17" t="s">
        <v>161</v>
      </c>
      <c r="N124" s="17" t="s">
        <v>233</v>
      </c>
      <c r="O124" s="21" t="s">
        <v>234</v>
      </c>
      <c r="P124" s="17" t="s">
        <v>56</v>
      </c>
      <c r="Q124" s="17" t="s">
        <v>87</v>
      </c>
      <c r="R124" s="17"/>
      <c r="S124" s="17"/>
      <c r="T124" s="71" t="s">
        <v>33</v>
      </c>
      <c r="U124" s="17" t="s">
        <v>214</v>
      </c>
      <c r="V124" s="17">
        <v>70</v>
      </c>
      <c r="W124" s="9">
        <v>0</v>
      </c>
      <c r="X124" s="9"/>
      <c r="Y124" s="2" t="s">
        <v>235</v>
      </c>
      <c r="Z124" s="2">
        <v>2</v>
      </c>
      <c r="AA124" s="2">
        <v>18474</v>
      </c>
      <c r="AB124" s="2" t="str">
        <f t="shared" si="11"/>
        <v>2:18474</v>
      </c>
      <c r="AC124" s="21">
        <f t="shared" si="12"/>
        <v>149546</v>
      </c>
    </row>
    <row r="125" spans="1:29" s="1" customFormat="1" ht="25.5">
      <c r="A125" s="33" t="s">
        <v>745</v>
      </c>
      <c r="B125" s="15" t="str">
        <f t="shared" si="24"/>
        <v>Entry Range | Noninvasive, Pulse | Blood | Dialysis, Peritoneal</v>
      </c>
      <c r="C125" s="14" t="s">
        <v>608</v>
      </c>
      <c r="D125" s="14" t="s">
        <v>230</v>
      </c>
      <c r="E125" s="14" t="s">
        <v>202</v>
      </c>
      <c r="F125" s="14" t="s">
        <v>371</v>
      </c>
      <c r="G125" s="14"/>
      <c r="H125" s="16" t="s">
        <v>343</v>
      </c>
      <c r="I125" s="16" t="s">
        <v>344</v>
      </c>
      <c r="J125" s="36" t="s">
        <v>744</v>
      </c>
      <c r="K125" s="17" t="s">
        <v>742</v>
      </c>
      <c r="L125" s="17" t="s">
        <v>321</v>
      </c>
      <c r="M125" s="17" t="s">
        <v>342</v>
      </c>
      <c r="N125" s="17" t="s">
        <v>233</v>
      </c>
      <c r="O125" s="18" t="s">
        <v>234</v>
      </c>
      <c r="P125" s="17" t="s">
        <v>56</v>
      </c>
      <c r="Q125" s="17" t="s">
        <v>56</v>
      </c>
      <c r="R125" s="17"/>
      <c r="S125" s="17"/>
      <c r="T125" s="71"/>
      <c r="U125" s="17" t="s">
        <v>214</v>
      </c>
      <c r="V125" s="17" t="s">
        <v>363</v>
      </c>
      <c r="W125" s="9">
        <v>0</v>
      </c>
      <c r="X125" s="9"/>
      <c r="Y125" s="2" t="s">
        <v>826</v>
      </c>
      <c r="Z125" s="2">
        <v>1</v>
      </c>
      <c r="AA125" s="2">
        <v>2464</v>
      </c>
      <c r="AB125" s="2" t="str">
        <f t="shared" si="11"/>
        <v>1:2464</v>
      </c>
      <c r="AC125" s="21">
        <f t="shared" si="12"/>
        <v>68000</v>
      </c>
    </row>
    <row r="126" spans="1:29" s="1" customFormat="1" ht="25.5">
      <c r="A126" s="33" t="s">
        <v>236</v>
      </c>
      <c r="B126" s="15" t="str">
        <f t="shared" si="24"/>
        <v>Pressure | Noninvasive, Mean | Blood | CVS</v>
      </c>
      <c r="C126" s="14" t="s">
        <v>141</v>
      </c>
      <c r="D126" s="14" t="s">
        <v>237</v>
      </c>
      <c r="E126" s="14" t="s">
        <v>202</v>
      </c>
      <c r="F126" s="14" t="s">
        <v>203</v>
      </c>
      <c r="G126" s="14"/>
      <c r="H126" s="16" t="s">
        <v>238</v>
      </c>
      <c r="I126" s="16" t="s">
        <v>239</v>
      </c>
      <c r="J126" s="36" t="s">
        <v>744</v>
      </c>
      <c r="K126" s="17" t="s">
        <v>742</v>
      </c>
      <c r="L126" s="17" t="s">
        <v>115</v>
      </c>
      <c r="M126" s="17" t="s">
        <v>161</v>
      </c>
      <c r="N126" s="17" t="s">
        <v>142</v>
      </c>
      <c r="O126" s="18" t="s">
        <v>226</v>
      </c>
      <c r="P126" s="17" t="s">
        <v>56</v>
      </c>
      <c r="Q126" s="17" t="s">
        <v>87</v>
      </c>
      <c r="R126" s="17"/>
      <c r="S126" s="17"/>
      <c r="T126" s="71" t="s">
        <v>33</v>
      </c>
      <c r="U126" s="17" t="s">
        <v>214</v>
      </c>
      <c r="V126" s="17">
        <v>100</v>
      </c>
      <c r="W126" s="9">
        <v>0</v>
      </c>
      <c r="X126" s="9"/>
      <c r="Y126" s="2" t="s">
        <v>240</v>
      </c>
      <c r="Z126" s="2">
        <v>2</v>
      </c>
      <c r="AA126" s="2">
        <v>18951</v>
      </c>
      <c r="AB126" s="2" t="str">
        <f t="shared" si="11"/>
        <v>2:18951</v>
      </c>
      <c r="AC126" s="21">
        <f t="shared" si="12"/>
        <v>150023</v>
      </c>
    </row>
    <row r="127" spans="1:29" s="1" customFormat="1" ht="25.5">
      <c r="A127" s="33" t="s">
        <v>745</v>
      </c>
      <c r="B127" s="15" t="str">
        <f t="shared" ref="B127" si="26">C127 &amp; " | " &amp; D127 &amp; " | " &amp; E127 &amp; " | " &amp; F127</f>
        <v>Entry Range | Noninvasive, Mean | Blood | Dialysis, Peritoneal</v>
      </c>
      <c r="C127" s="14" t="s">
        <v>608</v>
      </c>
      <c r="D127" s="14" t="s">
        <v>237</v>
      </c>
      <c r="E127" s="14" t="s">
        <v>202</v>
      </c>
      <c r="F127" s="14" t="s">
        <v>371</v>
      </c>
      <c r="G127" s="14"/>
      <c r="H127" s="16" t="s">
        <v>347</v>
      </c>
      <c r="I127" s="16" t="s">
        <v>348</v>
      </c>
      <c r="J127" s="36" t="s">
        <v>744</v>
      </c>
      <c r="K127" s="17" t="s">
        <v>742</v>
      </c>
      <c r="L127" s="17" t="s">
        <v>321</v>
      </c>
      <c r="M127" s="17" t="s">
        <v>342</v>
      </c>
      <c r="N127" s="17" t="s">
        <v>142</v>
      </c>
      <c r="O127" s="18" t="s">
        <v>226</v>
      </c>
      <c r="P127" s="17" t="s">
        <v>56</v>
      </c>
      <c r="Q127" s="17" t="s">
        <v>56</v>
      </c>
      <c r="R127" s="17"/>
      <c r="S127" s="17"/>
      <c r="T127" s="71"/>
      <c r="U127" s="17" t="s">
        <v>214</v>
      </c>
      <c r="V127" s="17" t="s">
        <v>362</v>
      </c>
      <c r="W127" s="9">
        <v>0</v>
      </c>
      <c r="X127" s="9"/>
      <c r="Y127" s="2" t="s">
        <v>826</v>
      </c>
      <c r="Z127" s="2">
        <v>1</v>
      </c>
      <c r="AA127" s="2">
        <v>2464</v>
      </c>
      <c r="AB127" s="2" t="str">
        <f t="shared" si="11"/>
        <v>1:2464</v>
      </c>
      <c r="AC127" s="21">
        <f t="shared" si="12"/>
        <v>68000</v>
      </c>
    </row>
    <row r="128" spans="1:29" s="1" customFormat="1" ht="25.5">
      <c r="A128" s="33" t="s">
        <v>241</v>
      </c>
      <c r="B128" s="15" t="str">
        <f t="shared" si="24"/>
        <v>Pressure | Noninvasive, Systolic | Blood | CVS</v>
      </c>
      <c r="C128" s="14" t="s">
        <v>141</v>
      </c>
      <c r="D128" s="14" t="s">
        <v>242</v>
      </c>
      <c r="E128" s="14" t="s">
        <v>202</v>
      </c>
      <c r="F128" s="14" t="s">
        <v>203</v>
      </c>
      <c r="G128" s="14" t="s">
        <v>223</v>
      </c>
      <c r="H128" s="16" t="s">
        <v>243</v>
      </c>
      <c r="I128" s="16" t="s">
        <v>244</v>
      </c>
      <c r="J128" s="36" t="s">
        <v>744</v>
      </c>
      <c r="K128" s="17" t="s">
        <v>742</v>
      </c>
      <c r="L128" s="17" t="s">
        <v>115</v>
      </c>
      <c r="M128" s="17" t="s">
        <v>161</v>
      </c>
      <c r="N128" s="17" t="s">
        <v>142</v>
      </c>
      <c r="O128" s="18" t="s">
        <v>226</v>
      </c>
      <c r="P128" s="17" t="s">
        <v>56</v>
      </c>
      <c r="Q128" s="17" t="s">
        <v>87</v>
      </c>
      <c r="R128" s="17"/>
      <c r="S128" s="17"/>
      <c r="T128" s="71" t="s">
        <v>33</v>
      </c>
      <c r="U128" s="17" t="s">
        <v>214</v>
      </c>
      <c r="V128" s="17">
        <v>120</v>
      </c>
      <c r="W128" s="9">
        <v>0</v>
      </c>
      <c r="X128" s="9"/>
      <c r="Y128" s="2" t="s">
        <v>245</v>
      </c>
      <c r="Z128" s="2">
        <v>2</v>
      </c>
      <c r="AA128" s="2">
        <v>18949</v>
      </c>
      <c r="AB128" s="2" t="str">
        <f t="shared" si="11"/>
        <v>2:18949</v>
      </c>
      <c r="AC128" s="21">
        <f t="shared" si="12"/>
        <v>150021</v>
      </c>
    </row>
    <row r="129" spans="1:29" s="1" customFormat="1" ht="25.5">
      <c r="A129" s="33" t="s">
        <v>745</v>
      </c>
      <c r="B129" s="15" t="str">
        <f t="shared" si="24"/>
        <v>Entry Range | Noninvasive, Systolic | Blood | Dialysis, Peritoneal</v>
      </c>
      <c r="C129" s="14" t="s">
        <v>608</v>
      </c>
      <c r="D129" s="14" t="s">
        <v>242</v>
      </c>
      <c r="E129" s="14" t="s">
        <v>202</v>
      </c>
      <c r="F129" s="14" t="s">
        <v>371</v>
      </c>
      <c r="G129" s="14"/>
      <c r="H129" s="16" t="s">
        <v>345</v>
      </c>
      <c r="I129" s="16" t="s">
        <v>346</v>
      </c>
      <c r="J129" s="36" t="s">
        <v>744</v>
      </c>
      <c r="K129" s="17" t="s">
        <v>742</v>
      </c>
      <c r="L129" s="17" t="s">
        <v>321</v>
      </c>
      <c r="M129" s="17" t="s">
        <v>342</v>
      </c>
      <c r="N129" s="17" t="s">
        <v>142</v>
      </c>
      <c r="O129" s="18" t="s">
        <v>226</v>
      </c>
      <c r="P129" s="17" t="s">
        <v>56</v>
      </c>
      <c r="Q129" s="17" t="s">
        <v>56</v>
      </c>
      <c r="R129" s="17"/>
      <c r="S129" s="17"/>
      <c r="T129" s="71"/>
      <c r="U129" s="17" t="s">
        <v>214</v>
      </c>
      <c r="V129" s="17" t="s">
        <v>362</v>
      </c>
      <c r="W129" s="9">
        <v>0</v>
      </c>
      <c r="X129" s="9"/>
      <c r="Y129" s="2" t="s">
        <v>826</v>
      </c>
      <c r="Z129" s="2">
        <v>1</v>
      </c>
      <c r="AA129" s="2">
        <v>2464</v>
      </c>
      <c r="AB129" s="2" t="str">
        <f t="shared" si="11"/>
        <v>1:2464</v>
      </c>
      <c r="AC129" s="21">
        <f t="shared" si="12"/>
        <v>68000</v>
      </c>
    </row>
    <row r="130" spans="1:29" s="12" customFormat="1">
      <c r="A130" s="22" t="s">
        <v>722</v>
      </c>
      <c r="B130" s="23" t="str">
        <f t="shared" si="24"/>
        <v>Device | Glucose | Blood | CVS</v>
      </c>
      <c r="C130" s="22" t="s">
        <v>29</v>
      </c>
      <c r="D130" s="22" t="s">
        <v>89</v>
      </c>
      <c r="E130" s="22" t="s">
        <v>202</v>
      </c>
      <c r="F130" s="22" t="s">
        <v>203</v>
      </c>
      <c r="G130" s="22"/>
      <c r="H130" s="22" t="s">
        <v>265</v>
      </c>
      <c r="I130" s="22"/>
      <c r="J130" s="86" t="s">
        <v>744</v>
      </c>
      <c r="K130" s="50" t="s">
        <v>742</v>
      </c>
      <c r="L130" s="50"/>
      <c r="M130" s="50"/>
      <c r="N130" s="50"/>
      <c r="O130" s="22"/>
      <c r="P130" s="50" t="s">
        <v>56</v>
      </c>
      <c r="Q130" s="50" t="s">
        <v>56</v>
      </c>
      <c r="R130" s="22"/>
      <c r="S130" s="22"/>
      <c r="T130" s="70"/>
      <c r="U130" s="22"/>
      <c r="V130" s="22"/>
      <c r="W130" s="50" t="s">
        <v>825</v>
      </c>
      <c r="X130" s="22"/>
      <c r="Y130" s="50" t="s">
        <v>826</v>
      </c>
      <c r="Z130" s="50" t="s">
        <v>830</v>
      </c>
      <c r="AA130" s="50" t="s">
        <v>829</v>
      </c>
      <c r="AB130" s="4" t="str">
        <f t="shared" si="11"/>
        <v>8:4113</v>
      </c>
      <c r="AC130" s="92">
        <f t="shared" si="12"/>
        <v>528401</v>
      </c>
    </row>
    <row r="131" spans="1:29" s="1" customFormat="1" ht="25.5">
      <c r="A131" s="28" t="s">
        <v>324</v>
      </c>
      <c r="B131" s="29" t="str">
        <f>C131 &amp; " | " &amp; D131 &amp; " | " &amp; E131 &amp; " | " &amp; F131</f>
        <v>Subsystem | Glucose | Blood | CVS</v>
      </c>
      <c r="C131" s="30" t="s">
        <v>59</v>
      </c>
      <c r="D131" s="30" t="s">
        <v>89</v>
      </c>
      <c r="E131" s="30" t="s">
        <v>202</v>
      </c>
      <c r="F131" s="30" t="s">
        <v>203</v>
      </c>
      <c r="G131" s="28"/>
      <c r="H131" s="54" t="s">
        <v>266</v>
      </c>
      <c r="I131" s="52" t="s">
        <v>264</v>
      </c>
      <c r="J131" s="31" t="s">
        <v>744</v>
      </c>
      <c r="K131" s="56" t="s">
        <v>742</v>
      </c>
      <c r="L131" s="31"/>
      <c r="M131" s="31"/>
      <c r="N131" s="31"/>
      <c r="O131" s="55"/>
      <c r="P131" s="31" t="s">
        <v>56</v>
      </c>
      <c r="Q131" s="31" t="s">
        <v>56</v>
      </c>
      <c r="R131" s="31"/>
      <c r="S131" s="31"/>
      <c r="T131" s="62"/>
      <c r="U131" s="5"/>
      <c r="V131" s="5"/>
      <c r="W131" s="5">
        <v>0</v>
      </c>
      <c r="X131" s="5"/>
      <c r="Y131" s="5" t="s">
        <v>827</v>
      </c>
      <c r="Z131" s="5">
        <v>1</v>
      </c>
      <c r="AA131" s="5">
        <v>4099</v>
      </c>
      <c r="AB131" s="5" t="str">
        <f t="shared" si="11"/>
        <v>1:4099</v>
      </c>
      <c r="AC131" s="94">
        <f t="shared" si="12"/>
        <v>69635</v>
      </c>
    </row>
    <row r="132" spans="1:29" ht="51">
      <c r="A132" s="14" t="s">
        <v>1178</v>
      </c>
      <c r="B132" s="15" t="str">
        <f t="shared" ref="B132" si="27">C132 &amp; " | " &amp; D132 &amp; " | " &amp; E132 &amp; " | " &amp; F132</f>
        <v>Measurement Phase | Glucose | Blood | Dialysis, Peritoneal</v>
      </c>
      <c r="C132" s="14" t="s">
        <v>606</v>
      </c>
      <c r="D132" s="14" t="s">
        <v>89</v>
      </c>
      <c r="E132" s="14" t="s">
        <v>202</v>
      </c>
      <c r="F132" s="14" t="s">
        <v>371</v>
      </c>
      <c r="G132" s="14"/>
      <c r="H132" s="35" t="s">
        <v>286</v>
      </c>
      <c r="I132" s="35" t="s">
        <v>287</v>
      </c>
      <c r="J132" s="36" t="s">
        <v>744</v>
      </c>
      <c r="K132" s="36" t="s">
        <v>742</v>
      </c>
      <c r="L132" s="36" t="s">
        <v>30</v>
      </c>
      <c r="M132" s="36"/>
      <c r="N132" s="36" t="s">
        <v>32</v>
      </c>
      <c r="O132" s="34" t="s">
        <v>33</v>
      </c>
      <c r="P132" s="36" t="s">
        <v>56</v>
      </c>
      <c r="Q132" s="36" t="s">
        <v>56</v>
      </c>
      <c r="R132" s="2" t="s">
        <v>357</v>
      </c>
      <c r="S132" s="17" t="s">
        <v>732</v>
      </c>
      <c r="T132" s="71" t="s">
        <v>285</v>
      </c>
      <c r="U132" s="36"/>
      <c r="V132" s="17"/>
      <c r="W132" s="21" t="s">
        <v>838</v>
      </c>
      <c r="X132" s="21"/>
      <c r="Y132" s="21" t="s">
        <v>826</v>
      </c>
      <c r="Z132" s="21" t="s">
        <v>875</v>
      </c>
      <c r="AA132" s="21" t="s">
        <v>970</v>
      </c>
      <c r="AB132" s="2" t="str">
        <f t="shared" si="11"/>
        <v>2:27621</v>
      </c>
      <c r="AC132" s="21">
        <f t="shared" si="12"/>
        <v>158693</v>
      </c>
    </row>
    <row r="133" spans="1:29" s="1" customFormat="1" ht="25.5">
      <c r="A133" s="14" t="s">
        <v>318</v>
      </c>
      <c r="B133" s="15" t="str">
        <f>C133 &amp; " | " &amp; D133 &amp; " | " &amp; E133 &amp; " | " &amp; F133</f>
        <v>Measurement | Glucose | Blood | Dialysis, Peritoneal</v>
      </c>
      <c r="C133" s="14" t="s">
        <v>388</v>
      </c>
      <c r="D133" s="14" t="s">
        <v>89</v>
      </c>
      <c r="E133" s="14" t="s">
        <v>202</v>
      </c>
      <c r="F133" s="14" t="s">
        <v>371</v>
      </c>
      <c r="G133" s="14"/>
      <c r="H133" s="16" t="s">
        <v>256</v>
      </c>
      <c r="I133" s="16" t="s">
        <v>257</v>
      </c>
      <c r="J133" s="36" t="s">
        <v>744</v>
      </c>
      <c r="K133" s="17" t="s">
        <v>742</v>
      </c>
      <c r="L133" s="17" t="s">
        <v>115</v>
      </c>
      <c r="M133" s="17" t="s">
        <v>126</v>
      </c>
      <c r="N133" s="36" t="s">
        <v>91</v>
      </c>
      <c r="O133" s="36" t="s">
        <v>91</v>
      </c>
      <c r="P133" s="17" t="s">
        <v>56</v>
      </c>
      <c r="Q133" s="17" t="s">
        <v>87</v>
      </c>
      <c r="R133" s="17" t="s">
        <v>32</v>
      </c>
      <c r="S133" s="17"/>
      <c r="T133" s="16" t="s">
        <v>32</v>
      </c>
      <c r="U133" s="19"/>
      <c r="V133" s="74"/>
      <c r="W133" s="95" t="s">
        <v>838</v>
      </c>
      <c r="X133" s="72"/>
      <c r="Y133" s="2" t="s">
        <v>828</v>
      </c>
      <c r="Z133" s="2">
        <v>2</v>
      </c>
      <c r="AA133" s="2">
        <v>29116</v>
      </c>
      <c r="AB133" s="2" t="str">
        <f t="shared" si="11"/>
        <v>2:29116</v>
      </c>
      <c r="AC133" s="21">
        <f t="shared" si="12"/>
        <v>160188</v>
      </c>
    </row>
    <row r="134" spans="1:29" s="1" customFormat="1" ht="25.5">
      <c r="A134" s="14" t="s">
        <v>745</v>
      </c>
      <c r="B134" s="15" t="str">
        <f t="shared" ref="B134:B135" si="28">C134 &amp; " | " &amp; D134 &amp; " | " &amp; E134 &amp; " | " &amp; F134</f>
        <v>Entry Range | Glucose | Blood | Dialysis, Peritoneal</v>
      </c>
      <c r="C134" s="14" t="s">
        <v>608</v>
      </c>
      <c r="D134" s="14" t="s">
        <v>89</v>
      </c>
      <c r="E134" s="14" t="s">
        <v>202</v>
      </c>
      <c r="F134" s="14" t="s">
        <v>371</v>
      </c>
      <c r="G134" s="75"/>
      <c r="H134" s="37" t="s">
        <v>319</v>
      </c>
      <c r="I134" s="16" t="s">
        <v>320</v>
      </c>
      <c r="J134" s="36" t="s">
        <v>744</v>
      </c>
      <c r="K134" s="17" t="s">
        <v>742</v>
      </c>
      <c r="L134" s="2" t="s">
        <v>321</v>
      </c>
      <c r="M134" s="2" t="s">
        <v>322</v>
      </c>
      <c r="N134" s="21" t="s">
        <v>91</v>
      </c>
      <c r="O134" s="36" t="s">
        <v>91</v>
      </c>
      <c r="P134" s="17" t="s">
        <v>56</v>
      </c>
      <c r="Q134" s="17" t="s">
        <v>56</v>
      </c>
      <c r="R134" s="17" t="s">
        <v>32</v>
      </c>
      <c r="S134" s="17"/>
      <c r="T134" s="16" t="s">
        <v>32</v>
      </c>
      <c r="U134" s="19"/>
      <c r="V134" s="19"/>
      <c r="W134" s="95" t="s">
        <v>838</v>
      </c>
      <c r="X134" s="9"/>
      <c r="Y134" s="2" t="s">
        <v>826</v>
      </c>
      <c r="Z134" s="2">
        <v>1</v>
      </c>
      <c r="AA134" s="2">
        <v>2464</v>
      </c>
      <c r="AB134" s="2" t="str">
        <f t="shared" si="11"/>
        <v>1:2464</v>
      </c>
      <c r="AC134" s="21">
        <f t="shared" si="12"/>
        <v>68000</v>
      </c>
    </row>
    <row r="135" spans="1:29" s="12" customFormat="1">
      <c r="A135" s="22" t="s">
        <v>323</v>
      </c>
      <c r="B135" s="23" t="str">
        <f t="shared" si="28"/>
        <v>Device | Weight | Scale | CVS</v>
      </c>
      <c r="C135" s="22" t="s">
        <v>29</v>
      </c>
      <c r="D135" s="22" t="s">
        <v>246</v>
      </c>
      <c r="E135" s="22" t="s">
        <v>260</v>
      </c>
      <c r="F135" s="22" t="s">
        <v>203</v>
      </c>
      <c r="G135" s="22"/>
      <c r="H135" s="22" t="s">
        <v>267</v>
      </c>
      <c r="I135" s="22"/>
      <c r="J135" s="86" t="s">
        <v>744</v>
      </c>
      <c r="K135" s="50" t="s">
        <v>742</v>
      </c>
      <c r="L135" s="50"/>
      <c r="M135" s="50"/>
      <c r="N135" s="50"/>
      <c r="O135" s="22"/>
      <c r="P135" s="50" t="s">
        <v>56</v>
      </c>
      <c r="Q135" s="50" t="s">
        <v>56</v>
      </c>
      <c r="R135" s="22"/>
      <c r="S135" s="22"/>
      <c r="T135" s="70"/>
      <c r="U135" s="22"/>
      <c r="V135" s="22"/>
      <c r="W135" s="104" t="s">
        <v>838</v>
      </c>
      <c r="X135" s="22"/>
      <c r="Y135" s="50" t="s">
        <v>826</v>
      </c>
      <c r="Z135" s="50" t="s">
        <v>830</v>
      </c>
      <c r="AA135" s="50" t="s">
        <v>831</v>
      </c>
      <c r="AB135" s="4" t="str">
        <f t="shared" si="11"/>
        <v>8:4111</v>
      </c>
      <c r="AC135" s="92">
        <f t="shared" si="12"/>
        <v>528399</v>
      </c>
    </row>
    <row r="136" spans="1:29" s="1" customFormat="1" ht="25.5">
      <c r="A136" s="28" t="s">
        <v>324</v>
      </c>
      <c r="B136" s="29" t="str">
        <f>C136 &amp; " | " &amp; D136 &amp; " | " &amp; E136 &amp; " | " &amp; F136</f>
        <v>Subsystem | Weight | Scale | CVS</v>
      </c>
      <c r="C136" s="30" t="s">
        <v>59</v>
      </c>
      <c r="D136" s="30" t="s">
        <v>246</v>
      </c>
      <c r="E136" s="30" t="s">
        <v>260</v>
      </c>
      <c r="F136" s="30" t="s">
        <v>203</v>
      </c>
      <c r="G136" s="28"/>
      <c r="H136" s="54" t="s">
        <v>268</v>
      </c>
      <c r="I136" s="52" t="s">
        <v>262</v>
      </c>
      <c r="J136" s="31" t="s">
        <v>744</v>
      </c>
      <c r="K136" s="56" t="s">
        <v>742</v>
      </c>
      <c r="L136" s="31"/>
      <c r="M136" s="31"/>
      <c r="N136" s="31"/>
      <c r="O136" s="55"/>
      <c r="P136" s="31" t="s">
        <v>56</v>
      </c>
      <c r="Q136" s="31" t="s">
        <v>56</v>
      </c>
      <c r="R136" s="31"/>
      <c r="S136" s="31"/>
      <c r="T136" s="62"/>
      <c r="U136" s="5"/>
      <c r="V136" s="5"/>
      <c r="W136" s="105" t="s">
        <v>838</v>
      </c>
      <c r="X136" s="5"/>
      <c r="Y136" s="5" t="s">
        <v>827</v>
      </c>
      <c r="Z136" s="5">
        <v>1</v>
      </c>
      <c r="AA136" s="5">
        <v>4099</v>
      </c>
      <c r="AB136" s="5" t="str">
        <f t="shared" ref="AB136:AB150" si="29">Z136&amp;":"&amp;AA136</f>
        <v>1:4099</v>
      </c>
      <c r="AC136" s="94">
        <f t="shared" ref="AC136:AC150" si="30">Z136*65536+AA136</f>
        <v>69635</v>
      </c>
    </row>
    <row r="137" spans="1:29" ht="51">
      <c r="A137" s="14" t="s">
        <v>1179</v>
      </c>
      <c r="B137" s="15" t="str">
        <f t="shared" ref="B137:B140" si="31">C137 &amp; " | " &amp; D137 &amp; " | " &amp; E137 &amp; " | " &amp; F137</f>
        <v>Measurement Phase | Weight | Patient | Dialysis, Peritoneal</v>
      </c>
      <c r="C137" s="14" t="s">
        <v>606</v>
      </c>
      <c r="D137" s="14" t="s">
        <v>246</v>
      </c>
      <c r="E137" s="14" t="s">
        <v>253</v>
      </c>
      <c r="F137" s="14" t="s">
        <v>371</v>
      </c>
      <c r="G137" s="14"/>
      <c r="H137" s="35" t="s">
        <v>288</v>
      </c>
      <c r="I137" s="35" t="s">
        <v>289</v>
      </c>
      <c r="J137" s="36" t="s">
        <v>744</v>
      </c>
      <c r="K137" s="36" t="s">
        <v>742</v>
      </c>
      <c r="L137" s="36" t="s">
        <v>30</v>
      </c>
      <c r="M137" s="36"/>
      <c r="N137" s="36" t="s">
        <v>32</v>
      </c>
      <c r="O137" s="34" t="s">
        <v>33</v>
      </c>
      <c r="P137" s="36" t="s">
        <v>56</v>
      </c>
      <c r="Q137" s="36" t="s">
        <v>56</v>
      </c>
      <c r="R137" s="2" t="s">
        <v>357</v>
      </c>
      <c r="S137" s="17" t="s">
        <v>732</v>
      </c>
      <c r="T137" s="71" t="s">
        <v>285</v>
      </c>
      <c r="U137" s="36" t="s">
        <v>32</v>
      </c>
      <c r="V137" s="17" t="s">
        <v>364</v>
      </c>
      <c r="W137" s="21" t="s">
        <v>838</v>
      </c>
      <c r="X137" s="21"/>
      <c r="Y137" s="21" t="s">
        <v>826</v>
      </c>
      <c r="Z137" s="21" t="s">
        <v>875</v>
      </c>
      <c r="AA137" s="21" t="s">
        <v>971</v>
      </c>
      <c r="AB137" s="2" t="str">
        <f t="shared" si="29"/>
        <v>2:27622</v>
      </c>
      <c r="AC137" s="21">
        <f t="shared" si="30"/>
        <v>158694</v>
      </c>
    </row>
    <row r="138" spans="1:29" s="1" customFormat="1" ht="25.5">
      <c r="A138" s="14" t="s">
        <v>325</v>
      </c>
      <c r="B138" s="15" t="str">
        <f>C138 &amp; " | " &amp; D138 &amp; " | " &amp; E138 &amp; " | " &amp; F138</f>
        <v>Measurement | Weight | Patient | Dialysis, Peritoneal</v>
      </c>
      <c r="C138" s="14" t="s">
        <v>388</v>
      </c>
      <c r="D138" s="14" t="s">
        <v>246</v>
      </c>
      <c r="E138" s="14" t="s">
        <v>253</v>
      </c>
      <c r="F138" s="14" t="s">
        <v>371</v>
      </c>
      <c r="G138" s="14"/>
      <c r="H138" s="16" t="s">
        <v>326</v>
      </c>
      <c r="I138" s="16" t="s">
        <v>327</v>
      </c>
      <c r="J138" s="36" t="s">
        <v>744</v>
      </c>
      <c r="K138" s="36" t="s">
        <v>742</v>
      </c>
      <c r="L138" s="17" t="s">
        <v>115</v>
      </c>
      <c r="M138" s="17" t="s">
        <v>90</v>
      </c>
      <c r="N138" s="17" t="s">
        <v>247</v>
      </c>
      <c r="O138" s="18" t="s">
        <v>248</v>
      </c>
      <c r="P138" s="17" t="s">
        <v>56</v>
      </c>
      <c r="Q138" s="17" t="s">
        <v>87</v>
      </c>
      <c r="R138" s="19" t="s">
        <v>32</v>
      </c>
      <c r="S138" s="19"/>
      <c r="T138" s="71" t="s">
        <v>32</v>
      </c>
      <c r="U138" s="2" t="s">
        <v>249</v>
      </c>
      <c r="V138" s="72" t="s">
        <v>250</v>
      </c>
      <c r="W138" s="95" t="s">
        <v>838</v>
      </c>
      <c r="X138" s="2"/>
      <c r="Y138" s="2" t="s">
        <v>251</v>
      </c>
      <c r="Z138" s="2">
        <v>2</v>
      </c>
      <c r="AA138" s="2">
        <v>57664</v>
      </c>
      <c r="AB138" s="2" t="str">
        <f t="shared" si="29"/>
        <v>2:57664</v>
      </c>
      <c r="AC138" s="21">
        <f t="shared" si="30"/>
        <v>188736</v>
      </c>
    </row>
    <row r="139" spans="1:29" s="1" customFormat="1" ht="25.5">
      <c r="A139" s="14" t="s">
        <v>745</v>
      </c>
      <c r="B139" s="15" t="str">
        <f t="shared" si="31"/>
        <v>Entry Range | Weight | Patient | Dialysis, Peritoneal</v>
      </c>
      <c r="C139" s="14" t="s">
        <v>608</v>
      </c>
      <c r="D139" s="14" t="s">
        <v>246</v>
      </c>
      <c r="E139" s="14" t="s">
        <v>253</v>
      </c>
      <c r="F139" s="14" t="s">
        <v>371</v>
      </c>
      <c r="G139" s="75"/>
      <c r="H139" s="37" t="s">
        <v>328</v>
      </c>
      <c r="I139" s="16" t="s">
        <v>320</v>
      </c>
      <c r="J139" s="36" t="s">
        <v>744</v>
      </c>
      <c r="K139" s="36" t="s">
        <v>742</v>
      </c>
      <c r="L139" s="2" t="s">
        <v>321</v>
      </c>
      <c r="M139" s="2" t="s">
        <v>329</v>
      </c>
      <c r="N139" s="21" t="s">
        <v>247</v>
      </c>
      <c r="O139" s="21" t="s">
        <v>248</v>
      </c>
      <c r="P139" s="17" t="s">
        <v>56</v>
      </c>
      <c r="Q139" s="17" t="s">
        <v>56</v>
      </c>
      <c r="R139" s="17" t="s">
        <v>32</v>
      </c>
      <c r="S139" s="17"/>
      <c r="T139" s="16" t="s">
        <v>32</v>
      </c>
      <c r="U139" s="19" t="s">
        <v>249</v>
      </c>
      <c r="V139" s="19" t="s">
        <v>294</v>
      </c>
      <c r="W139" s="95" t="s">
        <v>838</v>
      </c>
      <c r="X139" s="9"/>
      <c r="Y139" s="2" t="s">
        <v>826</v>
      </c>
      <c r="Z139" s="2">
        <v>1</v>
      </c>
      <c r="AA139" s="2">
        <v>2464</v>
      </c>
      <c r="AB139" s="2" t="str">
        <f t="shared" si="29"/>
        <v>1:2464</v>
      </c>
      <c r="AC139" s="21">
        <f t="shared" si="30"/>
        <v>68000</v>
      </c>
    </row>
    <row r="140" spans="1:29" s="12" customFormat="1">
      <c r="A140" s="22" t="s">
        <v>330</v>
      </c>
      <c r="B140" s="23" t="str">
        <f t="shared" si="31"/>
        <v>Device | Temperature | Thermometer | CVS</v>
      </c>
      <c r="C140" s="22" t="s">
        <v>29</v>
      </c>
      <c r="D140" s="22" t="s">
        <v>252</v>
      </c>
      <c r="E140" s="22" t="s">
        <v>261</v>
      </c>
      <c r="F140" s="22" t="s">
        <v>203</v>
      </c>
      <c r="G140" s="22"/>
      <c r="H140" s="22" t="s">
        <v>269</v>
      </c>
      <c r="I140" s="22"/>
      <c r="J140" s="86" t="s">
        <v>744</v>
      </c>
      <c r="K140" s="50" t="s">
        <v>742</v>
      </c>
      <c r="L140" s="50"/>
      <c r="M140" s="50"/>
      <c r="N140" s="50"/>
      <c r="O140" s="22"/>
      <c r="P140" s="50" t="s">
        <v>56</v>
      </c>
      <c r="Q140" s="50" t="s">
        <v>56</v>
      </c>
      <c r="R140" s="22"/>
      <c r="S140" s="22"/>
      <c r="T140" s="70"/>
      <c r="U140" s="22"/>
      <c r="V140" s="22"/>
      <c r="W140" s="104" t="s">
        <v>838</v>
      </c>
      <c r="X140" s="22"/>
      <c r="Y140" s="50" t="s">
        <v>826</v>
      </c>
      <c r="Z140" s="50" t="s">
        <v>830</v>
      </c>
      <c r="AA140" s="50" t="s">
        <v>832</v>
      </c>
      <c r="AB140" s="4" t="str">
        <f t="shared" si="29"/>
        <v>8:4104</v>
      </c>
      <c r="AC140" s="92">
        <f t="shared" si="30"/>
        <v>528392</v>
      </c>
    </row>
    <row r="141" spans="1:29" s="1" customFormat="1" ht="25.5">
      <c r="A141" s="28" t="s">
        <v>324</v>
      </c>
      <c r="B141" s="29" t="str">
        <f>C141 &amp; " | " &amp; D141 &amp; " | " &amp; E141 &amp; " | " &amp; F141</f>
        <v>Subsystem | Temperature | Thermometer | CVS</v>
      </c>
      <c r="C141" s="30" t="s">
        <v>59</v>
      </c>
      <c r="D141" s="30" t="s">
        <v>252</v>
      </c>
      <c r="E141" s="30" t="s">
        <v>261</v>
      </c>
      <c r="F141" s="30" t="s">
        <v>203</v>
      </c>
      <c r="G141" s="28"/>
      <c r="H141" s="54" t="s">
        <v>270</v>
      </c>
      <c r="I141" s="52" t="s">
        <v>263</v>
      </c>
      <c r="J141" s="31" t="s">
        <v>744</v>
      </c>
      <c r="K141" s="56" t="s">
        <v>742</v>
      </c>
      <c r="L141" s="31"/>
      <c r="M141" s="31"/>
      <c r="N141" s="31"/>
      <c r="O141" s="55"/>
      <c r="P141" s="31" t="s">
        <v>56</v>
      </c>
      <c r="Q141" s="31" t="s">
        <v>56</v>
      </c>
      <c r="R141" s="31"/>
      <c r="S141" s="31"/>
      <c r="T141" s="62"/>
      <c r="U141" s="5"/>
      <c r="V141" s="5"/>
      <c r="W141" s="105" t="s">
        <v>838</v>
      </c>
      <c r="X141" s="5"/>
      <c r="Y141" s="5" t="s">
        <v>827</v>
      </c>
      <c r="Z141" s="5">
        <v>1</v>
      </c>
      <c r="AA141" s="5">
        <v>4099</v>
      </c>
      <c r="AB141" s="5" t="str">
        <f t="shared" si="29"/>
        <v>1:4099</v>
      </c>
      <c r="AC141" s="94">
        <f t="shared" si="30"/>
        <v>69635</v>
      </c>
    </row>
    <row r="142" spans="1:29" ht="51">
      <c r="A142" s="14" t="s">
        <v>1180</v>
      </c>
      <c r="B142" s="15" t="str">
        <f t="shared" ref="B142" si="32">C142 &amp; " | " &amp; D142 &amp; " | " &amp; E142 &amp; " | " &amp; F142</f>
        <v>Measurement Phase | Temperature | Patient | Dialysis, Peritoneal</v>
      </c>
      <c r="C142" s="14" t="s">
        <v>606</v>
      </c>
      <c r="D142" s="14" t="s">
        <v>252</v>
      </c>
      <c r="E142" s="14" t="s">
        <v>253</v>
      </c>
      <c r="F142" s="14" t="s">
        <v>371</v>
      </c>
      <c r="G142" s="14"/>
      <c r="H142" s="35" t="s">
        <v>283</v>
      </c>
      <c r="I142" s="35" t="s">
        <v>284</v>
      </c>
      <c r="J142" s="36" t="s">
        <v>744</v>
      </c>
      <c r="K142" s="36" t="s">
        <v>742</v>
      </c>
      <c r="L142" s="36" t="s">
        <v>30</v>
      </c>
      <c r="M142" s="36"/>
      <c r="N142" s="36" t="s">
        <v>32</v>
      </c>
      <c r="O142" s="34" t="s">
        <v>33</v>
      </c>
      <c r="P142" s="36" t="s">
        <v>56</v>
      </c>
      <c r="Q142" s="36" t="s">
        <v>56</v>
      </c>
      <c r="R142" s="2" t="s">
        <v>357</v>
      </c>
      <c r="S142" s="17" t="s">
        <v>732</v>
      </c>
      <c r="T142" s="71" t="s">
        <v>285</v>
      </c>
      <c r="U142" s="36" t="s">
        <v>32</v>
      </c>
      <c r="V142" s="17" t="s">
        <v>365</v>
      </c>
      <c r="W142" s="95" t="s">
        <v>838</v>
      </c>
      <c r="X142" s="21"/>
      <c r="Y142" s="21" t="s">
        <v>826</v>
      </c>
      <c r="Z142" s="21" t="s">
        <v>875</v>
      </c>
      <c r="AA142" s="21" t="s">
        <v>972</v>
      </c>
      <c r="AB142" s="2" t="str">
        <f t="shared" si="29"/>
        <v>2:27623</v>
      </c>
      <c r="AC142" s="21">
        <f t="shared" si="30"/>
        <v>158695</v>
      </c>
    </row>
    <row r="143" spans="1:29" s="1" customFormat="1" ht="25.5">
      <c r="A143" s="14" t="s">
        <v>331</v>
      </c>
      <c r="B143" s="15" t="str">
        <f>C143 &amp; " | " &amp; D143 &amp; " | " &amp; E143 &amp; " | " &amp; F143</f>
        <v>Measurement | Temperature, Tympanic | Patient | Dialysis</v>
      </c>
      <c r="C143" s="14" t="s">
        <v>388</v>
      </c>
      <c r="D143" s="14" t="s">
        <v>609</v>
      </c>
      <c r="E143" s="14" t="s">
        <v>253</v>
      </c>
      <c r="F143" s="14" t="s">
        <v>24</v>
      </c>
      <c r="G143" s="14" t="s">
        <v>773</v>
      </c>
      <c r="H143" s="16" t="s">
        <v>254</v>
      </c>
      <c r="I143" s="16" t="s">
        <v>336</v>
      </c>
      <c r="J143" s="36" t="s">
        <v>744</v>
      </c>
      <c r="K143" s="36" t="s">
        <v>742</v>
      </c>
      <c r="L143" s="17" t="s">
        <v>115</v>
      </c>
      <c r="M143" s="17" t="s">
        <v>126</v>
      </c>
      <c r="N143" s="76" t="s">
        <v>530</v>
      </c>
      <c r="O143" s="21" t="s">
        <v>255</v>
      </c>
      <c r="P143" s="17" t="s">
        <v>56</v>
      </c>
      <c r="Q143" s="17" t="s">
        <v>87</v>
      </c>
      <c r="R143" s="17" t="s">
        <v>32</v>
      </c>
      <c r="S143" s="17"/>
      <c r="T143" s="16" t="s">
        <v>32</v>
      </c>
      <c r="U143" s="19" t="s">
        <v>366</v>
      </c>
      <c r="V143" s="19" t="s">
        <v>258</v>
      </c>
      <c r="W143" s="2">
        <v>0</v>
      </c>
      <c r="X143" s="72"/>
      <c r="Y143" s="2" t="s">
        <v>828</v>
      </c>
      <c r="Z143" s="2">
        <v>2</v>
      </c>
      <c r="AA143" s="2">
        <v>19320</v>
      </c>
      <c r="AB143" s="2" t="str">
        <f t="shared" si="29"/>
        <v>2:19320</v>
      </c>
      <c r="AC143" s="21">
        <f t="shared" si="30"/>
        <v>150392</v>
      </c>
    </row>
    <row r="144" spans="1:29" s="1" customFormat="1" ht="25.5">
      <c r="A144" s="14" t="s">
        <v>745</v>
      </c>
      <c r="B144" s="15" t="str">
        <f t="shared" ref="B144" si="33">C144 &amp; " | " &amp; D144 &amp; " | " &amp; E144 &amp; " | " &amp; F144</f>
        <v>Entry Range | Temperature, Tympanic | Patient | Dialysis, Peritoneal</v>
      </c>
      <c r="C144" s="14" t="s">
        <v>608</v>
      </c>
      <c r="D144" s="14" t="s">
        <v>609</v>
      </c>
      <c r="E144" s="14" t="s">
        <v>253</v>
      </c>
      <c r="F144" s="14" t="s">
        <v>371</v>
      </c>
      <c r="G144" s="75"/>
      <c r="H144" s="37" t="s">
        <v>332</v>
      </c>
      <c r="I144" s="16" t="s">
        <v>320</v>
      </c>
      <c r="J144" s="36" t="s">
        <v>744</v>
      </c>
      <c r="K144" s="36" t="s">
        <v>742</v>
      </c>
      <c r="L144" s="2" t="s">
        <v>321</v>
      </c>
      <c r="M144" s="2" t="s">
        <v>322</v>
      </c>
      <c r="N144" s="76" t="s">
        <v>530</v>
      </c>
      <c r="O144" s="21" t="s">
        <v>255</v>
      </c>
      <c r="P144" s="17" t="s">
        <v>56</v>
      </c>
      <c r="Q144" s="17" t="s">
        <v>56</v>
      </c>
      <c r="R144" s="17" t="s">
        <v>32</v>
      </c>
      <c r="S144" s="17"/>
      <c r="T144" s="16" t="s">
        <v>32</v>
      </c>
      <c r="U144" s="19" t="s">
        <v>366</v>
      </c>
      <c r="V144" s="19" t="s">
        <v>367</v>
      </c>
      <c r="W144" s="9">
        <v>0</v>
      </c>
      <c r="X144" s="9"/>
      <c r="Y144" s="2" t="s">
        <v>826</v>
      </c>
      <c r="Z144" s="2">
        <v>1</v>
      </c>
      <c r="AA144" s="2">
        <v>2464</v>
      </c>
      <c r="AB144" s="2" t="str">
        <f t="shared" si="29"/>
        <v>1:2464</v>
      </c>
      <c r="AC144" s="21">
        <f t="shared" si="30"/>
        <v>68000</v>
      </c>
    </row>
    <row r="145" spans="1:29" s="1" customFormat="1" ht="25.5">
      <c r="A145" s="14" t="s">
        <v>333</v>
      </c>
      <c r="B145" s="15" t="str">
        <f>C145 &amp; " | " &amp; D145 &amp; " | " &amp; E145 &amp; " | " &amp; F145</f>
        <v>Measurement | Temperature, Oral | Patient | Dialysis</v>
      </c>
      <c r="C145" s="14" t="s">
        <v>388</v>
      </c>
      <c r="D145" s="14" t="s">
        <v>610</v>
      </c>
      <c r="E145" s="14" t="s">
        <v>253</v>
      </c>
      <c r="F145" s="14" t="s">
        <v>24</v>
      </c>
      <c r="G145" s="14" t="s">
        <v>773</v>
      </c>
      <c r="H145" s="16" t="s">
        <v>254</v>
      </c>
      <c r="I145" s="16" t="s">
        <v>337</v>
      </c>
      <c r="J145" s="36" t="s">
        <v>744</v>
      </c>
      <c r="K145" s="36" t="s">
        <v>742</v>
      </c>
      <c r="L145" s="17" t="s">
        <v>115</v>
      </c>
      <c r="M145" s="17" t="s">
        <v>126</v>
      </c>
      <c r="N145" s="76" t="s">
        <v>530</v>
      </c>
      <c r="O145" s="21" t="s">
        <v>255</v>
      </c>
      <c r="P145" s="17" t="s">
        <v>56</v>
      </c>
      <c r="Q145" s="17" t="s">
        <v>87</v>
      </c>
      <c r="R145" s="17" t="s">
        <v>32</v>
      </c>
      <c r="S145" s="17"/>
      <c r="T145" s="16" t="s">
        <v>32</v>
      </c>
      <c r="U145" s="19" t="s">
        <v>366</v>
      </c>
      <c r="V145" s="19" t="s">
        <v>258</v>
      </c>
      <c r="W145" s="2">
        <v>0</v>
      </c>
      <c r="X145" s="72"/>
      <c r="Y145" s="2" t="s">
        <v>828</v>
      </c>
      <c r="Z145" s="2">
        <v>2</v>
      </c>
      <c r="AA145" s="2">
        <v>57352</v>
      </c>
      <c r="AB145" s="2" t="str">
        <f t="shared" si="29"/>
        <v>2:57352</v>
      </c>
      <c r="AC145" s="21">
        <f t="shared" si="30"/>
        <v>188424</v>
      </c>
    </row>
    <row r="146" spans="1:29" s="1" customFormat="1" ht="25.5">
      <c r="A146" s="14" t="s">
        <v>745</v>
      </c>
      <c r="B146" s="15" t="str">
        <f t="shared" ref="B146" si="34">C146 &amp; " | " &amp; D146 &amp; " | " &amp; E146 &amp; " | " &amp; F146</f>
        <v>Entry Range | Temperature, Oral | Patient | Dialysis, Peritoneal</v>
      </c>
      <c r="C146" s="14" t="s">
        <v>608</v>
      </c>
      <c r="D146" s="14" t="s">
        <v>610</v>
      </c>
      <c r="E146" s="14" t="s">
        <v>253</v>
      </c>
      <c r="F146" s="14" t="s">
        <v>371</v>
      </c>
      <c r="G146" s="75"/>
      <c r="H146" s="37" t="s">
        <v>332</v>
      </c>
      <c r="I146" s="16" t="s">
        <v>320</v>
      </c>
      <c r="J146" s="36" t="s">
        <v>744</v>
      </c>
      <c r="K146" s="36" t="s">
        <v>742</v>
      </c>
      <c r="L146" s="2" t="s">
        <v>321</v>
      </c>
      <c r="M146" s="2" t="s">
        <v>322</v>
      </c>
      <c r="N146" s="76" t="s">
        <v>530</v>
      </c>
      <c r="O146" s="21" t="s">
        <v>255</v>
      </c>
      <c r="P146" s="17" t="s">
        <v>56</v>
      </c>
      <c r="Q146" s="17" t="s">
        <v>56</v>
      </c>
      <c r="R146" s="17" t="s">
        <v>32</v>
      </c>
      <c r="S146" s="17"/>
      <c r="T146" s="16" t="s">
        <v>32</v>
      </c>
      <c r="U146" s="19" t="s">
        <v>366</v>
      </c>
      <c r="V146" s="19" t="s">
        <v>367</v>
      </c>
      <c r="W146" s="9">
        <v>0</v>
      </c>
      <c r="X146" s="9"/>
      <c r="Y146" s="2" t="s">
        <v>826</v>
      </c>
      <c r="Z146" s="2">
        <v>1</v>
      </c>
      <c r="AA146" s="2">
        <v>2464</v>
      </c>
      <c r="AB146" s="2" t="str">
        <f t="shared" si="29"/>
        <v>1:2464</v>
      </c>
      <c r="AC146" s="21">
        <f t="shared" si="30"/>
        <v>68000</v>
      </c>
    </row>
    <row r="147" spans="1:29" s="1" customFormat="1" ht="25.5">
      <c r="A147" s="14" t="s">
        <v>334</v>
      </c>
      <c r="B147" s="15" t="str">
        <f>C147 &amp; " | " &amp; D147 &amp; " | " &amp; E147 &amp; " | " &amp; F147</f>
        <v>Measurement | Temperature, Body | Patient | Dialysis</v>
      </c>
      <c r="C147" s="14" t="s">
        <v>388</v>
      </c>
      <c r="D147" s="14" t="s">
        <v>611</v>
      </c>
      <c r="E147" s="14" t="s">
        <v>253</v>
      </c>
      <c r="F147" s="14" t="s">
        <v>24</v>
      </c>
      <c r="G147" s="14" t="s">
        <v>773</v>
      </c>
      <c r="H147" s="16" t="s">
        <v>254</v>
      </c>
      <c r="I147" s="16" t="s">
        <v>338</v>
      </c>
      <c r="J147" s="36" t="s">
        <v>744</v>
      </c>
      <c r="K147" s="36" t="s">
        <v>742</v>
      </c>
      <c r="L147" s="17" t="s">
        <v>115</v>
      </c>
      <c r="M147" s="17" t="s">
        <v>126</v>
      </c>
      <c r="N147" s="76" t="s">
        <v>530</v>
      </c>
      <c r="O147" s="21" t="s">
        <v>255</v>
      </c>
      <c r="P147" s="17" t="s">
        <v>56</v>
      </c>
      <c r="Q147" s="17" t="s">
        <v>87</v>
      </c>
      <c r="R147" s="17" t="s">
        <v>32</v>
      </c>
      <c r="S147" s="17"/>
      <c r="T147" s="16" t="s">
        <v>32</v>
      </c>
      <c r="U147" s="19" t="s">
        <v>366</v>
      </c>
      <c r="V147" s="19" t="s">
        <v>258</v>
      </c>
      <c r="W147" s="2">
        <v>0</v>
      </c>
      <c r="X147" s="72"/>
      <c r="Y147" s="2" t="s">
        <v>828</v>
      </c>
      <c r="Z147" s="2">
        <v>2</v>
      </c>
      <c r="AA147" s="2">
        <v>19292</v>
      </c>
      <c r="AB147" s="2" t="str">
        <f t="shared" si="29"/>
        <v>2:19292</v>
      </c>
      <c r="AC147" s="21">
        <f t="shared" si="30"/>
        <v>150364</v>
      </c>
    </row>
    <row r="148" spans="1:29" s="1" customFormat="1" ht="25.5">
      <c r="A148" s="14" t="s">
        <v>745</v>
      </c>
      <c r="B148" s="15" t="str">
        <f t="shared" ref="B148" si="35">C148 &amp; " | " &amp; D148 &amp; " | " &amp; E148 &amp; " | " &amp; F148</f>
        <v>Entry Range | Temperature, Body | Patient | Dialysis, Peritoneal</v>
      </c>
      <c r="C148" s="14" t="s">
        <v>608</v>
      </c>
      <c r="D148" s="14" t="s">
        <v>611</v>
      </c>
      <c r="E148" s="14" t="s">
        <v>253</v>
      </c>
      <c r="F148" s="14" t="s">
        <v>371</v>
      </c>
      <c r="G148" s="75"/>
      <c r="H148" s="37" t="s">
        <v>332</v>
      </c>
      <c r="I148" s="16" t="s">
        <v>320</v>
      </c>
      <c r="J148" s="36" t="s">
        <v>744</v>
      </c>
      <c r="K148" s="36" t="s">
        <v>742</v>
      </c>
      <c r="L148" s="2" t="s">
        <v>321</v>
      </c>
      <c r="M148" s="2" t="s">
        <v>322</v>
      </c>
      <c r="N148" s="76" t="s">
        <v>530</v>
      </c>
      <c r="O148" s="21" t="s">
        <v>255</v>
      </c>
      <c r="P148" s="17" t="s">
        <v>56</v>
      </c>
      <c r="Q148" s="17" t="s">
        <v>56</v>
      </c>
      <c r="R148" s="17" t="s">
        <v>32</v>
      </c>
      <c r="S148" s="17"/>
      <c r="T148" s="16" t="s">
        <v>32</v>
      </c>
      <c r="U148" s="19" t="s">
        <v>366</v>
      </c>
      <c r="V148" s="19" t="s">
        <v>367</v>
      </c>
      <c r="W148" s="9">
        <v>0</v>
      </c>
      <c r="X148" s="9"/>
      <c r="Y148" s="2" t="s">
        <v>826</v>
      </c>
      <c r="Z148" s="2">
        <v>1</v>
      </c>
      <c r="AA148" s="2">
        <v>2464</v>
      </c>
      <c r="AB148" s="2" t="str">
        <f t="shared" si="29"/>
        <v>1:2464</v>
      </c>
      <c r="AC148" s="21">
        <f t="shared" si="30"/>
        <v>68000</v>
      </c>
    </row>
    <row r="149" spans="1:29" s="1" customFormat="1" ht="25.5">
      <c r="A149" s="14" t="s">
        <v>335</v>
      </c>
      <c r="B149" s="15" t="str">
        <f>C149 &amp; " | " &amp; D149 &amp; " | " &amp; E149 &amp; " | " &amp; F149</f>
        <v>Measurement | Temperature, Axillary | Patient | Dialysis</v>
      </c>
      <c r="C149" s="14" t="s">
        <v>388</v>
      </c>
      <c r="D149" s="14" t="s">
        <v>612</v>
      </c>
      <c r="E149" s="14" t="s">
        <v>253</v>
      </c>
      <c r="F149" s="14" t="s">
        <v>24</v>
      </c>
      <c r="G149" s="14" t="s">
        <v>773</v>
      </c>
      <c r="H149" s="16" t="s">
        <v>254</v>
      </c>
      <c r="I149" s="16" t="s">
        <v>339</v>
      </c>
      <c r="J149" s="36" t="s">
        <v>744</v>
      </c>
      <c r="K149" s="36" t="s">
        <v>742</v>
      </c>
      <c r="L149" s="17" t="s">
        <v>115</v>
      </c>
      <c r="M149" s="17" t="s">
        <v>126</v>
      </c>
      <c r="N149" s="76" t="s">
        <v>530</v>
      </c>
      <c r="O149" s="21" t="s">
        <v>255</v>
      </c>
      <c r="P149" s="17" t="s">
        <v>56</v>
      </c>
      <c r="Q149" s="17" t="s">
        <v>87</v>
      </c>
      <c r="R149" s="17" t="s">
        <v>32</v>
      </c>
      <c r="S149" s="17"/>
      <c r="T149" s="16" t="s">
        <v>32</v>
      </c>
      <c r="U149" s="19" t="s">
        <v>366</v>
      </c>
      <c r="V149" s="19" t="s">
        <v>258</v>
      </c>
      <c r="W149" s="2">
        <v>0</v>
      </c>
      <c r="X149" s="72"/>
      <c r="Y149" s="2" t="s">
        <v>828</v>
      </c>
      <c r="Z149" s="2">
        <v>2</v>
      </c>
      <c r="AA149" s="2">
        <v>57380</v>
      </c>
      <c r="AB149" s="2" t="str">
        <f t="shared" si="29"/>
        <v>2:57380</v>
      </c>
      <c r="AC149" s="21">
        <f t="shared" si="30"/>
        <v>188452</v>
      </c>
    </row>
    <row r="150" spans="1:29" s="1" customFormat="1" ht="25.5">
      <c r="A150" s="14" t="s">
        <v>745</v>
      </c>
      <c r="B150" s="15" t="str">
        <f t="shared" ref="B150" si="36">C150 &amp; " | " &amp; D150 &amp; " | " &amp; E150 &amp; " | " &amp; F150</f>
        <v>Entry Range | Temperature, Axillary | Patient | Dialysis, Peritoneal</v>
      </c>
      <c r="C150" s="14" t="s">
        <v>608</v>
      </c>
      <c r="D150" s="14" t="s">
        <v>612</v>
      </c>
      <c r="E150" s="14" t="s">
        <v>253</v>
      </c>
      <c r="F150" s="14" t="s">
        <v>371</v>
      </c>
      <c r="G150" s="75"/>
      <c r="H150" s="37" t="s">
        <v>332</v>
      </c>
      <c r="I150" s="16" t="s">
        <v>320</v>
      </c>
      <c r="J150" s="36" t="s">
        <v>744</v>
      </c>
      <c r="K150" s="36" t="s">
        <v>742</v>
      </c>
      <c r="L150" s="2" t="s">
        <v>321</v>
      </c>
      <c r="M150" s="2" t="s">
        <v>322</v>
      </c>
      <c r="N150" s="76" t="s">
        <v>530</v>
      </c>
      <c r="O150" s="21" t="s">
        <v>255</v>
      </c>
      <c r="P150" s="17" t="s">
        <v>56</v>
      </c>
      <c r="Q150" s="17" t="s">
        <v>56</v>
      </c>
      <c r="R150" s="17" t="s">
        <v>32</v>
      </c>
      <c r="S150" s="17"/>
      <c r="T150" s="16" t="s">
        <v>32</v>
      </c>
      <c r="U150" s="19" t="s">
        <v>366</v>
      </c>
      <c r="V150" s="19" t="s">
        <v>367</v>
      </c>
      <c r="W150" s="9">
        <v>0</v>
      </c>
      <c r="X150" s="9"/>
      <c r="Y150" s="2" t="s">
        <v>826</v>
      </c>
      <c r="Z150" s="2">
        <v>1</v>
      </c>
      <c r="AA150" s="2">
        <v>2464</v>
      </c>
      <c r="AB150" s="2" t="str">
        <f t="shared" si="29"/>
        <v>1:2464</v>
      </c>
      <c r="AC150" s="21">
        <f t="shared" si="30"/>
        <v>68000</v>
      </c>
    </row>
  </sheetData>
  <autoFilter ref="A1:A150" xr:uid="{5CE9E4BA-A92A-4A3B-8E84-0FD8855EAD2A}"/>
  <pageMargins left="0.25" right="0.25" top="0.75" bottom="0.75" header="0.3" footer="0.3"/>
  <pageSetup paperSize="3" scale="31" fitToHeight="0" orientation="landscape" r:id="rId1"/>
  <headerFooter>
    <oddFooter>&amp;CPage &amp;P of &amp;N&amp;R&amp;D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S154"/>
  <sheetViews>
    <sheetView zoomScale="90" zoomScaleNormal="90" workbookViewId="0">
      <pane ySplit="1" topLeftCell="A59" activePane="bottomLeft" state="frozen"/>
      <selection pane="bottomLeft" sqref="A1:XFD1048576"/>
    </sheetView>
  </sheetViews>
  <sheetFormatPr defaultColWidth="9.140625" defaultRowHeight="12.75"/>
  <cols>
    <col min="1" max="1" width="39.140625" style="80" customWidth="1"/>
    <col min="2" max="2" width="37.7109375" style="83" customWidth="1"/>
    <col min="3" max="3" width="45.7109375" style="80" customWidth="1"/>
    <col min="4" max="4" width="37.42578125" style="80" customWidth="1"/>
    <col min="5" max="5" width="20.85546875" style="80" hidden="1" customWidth="1"/>
    <col min="6" max="6" width="24.42578125" style="80" hidden="1" customWidth="1"/>
    <col min="7" max="7" width="25.42578125" style="80" hidden="1" customWidth="1"/>
    <col min="8" max="8" width="25.85546875" style="80" hidden="1" customWidth="1"/>
    <col min="9" max="9" width="16.140625" style="80" customWidth="1"/>
    <col min="10" max="10" width="22.42578125" style="80" customWidth="1"/>
    <col min="11" max="11" width="43" style="80" customWidth="1"/>
    <col min="12" max="12" width="9.28515625" style="84" customWidth="1"/>
    <col min="13" max="19" width="11.42578125" style="84" customWidth="1"/>
    <col min="20" max="246" width="11.42578125" style="80" customWidth="1"/>
    <col min="247" max="16384" width="9.140625" style="80"/>
  </cols>
  <sheetData>
    <row r="1" spans="1:19">
      <c r="A1" s="81" t="s">
        <v>528</v>
      </c>
      <c r="B1" s="77" t="s">
        <v>568</v>
      </c>
      <c r="C1" s="78" t="s">
        <v>652</v>
      </c>
      <c r="D1" s="63" t="s">
        <v>1</v>
      </c>
      <c r="E1" s="63" t="s">
        <v>2</v>
      </c>
      <c r="F1" s="63" t="s">
        <v>3</v>
      </c>
      <c r="G1" s="63" t="s">
        <v>4</v>
      </c>
      <c r="H1" s="63" t="s">
        <v>5</v>
      </c>
      <c r="I1" s="78" t="s">
        <v>653</v>
      </c>
      <c r="J1" s="78" t="s">
        <v>192</v>
      </c>
      <c r="K1" s="78" t="s">
        <v>193</v>
      </c>
      <c r="L1" s="79" t="s">
        <v>654</v>
      </c>
      <c r="M1" s="11" t="s">
        <v>17</v>
      </c>
      <c r="N1" s="11" t="s">
        <v>18</v>
      </c>
      <c r="O1" s="11" t="s">
        <v>19</v>
      </c>
      <c r="P1" s="11" t="s">
        <v>20</v>
      </c>
      <c r="Q1" s="11" t="s">
        <v>21</v>
      </c>
      <c r="R1" s="11" t="s">
        <v>871</v>
      </c>
      <c r="S1" s="11" t="s">
        <v>22</v>
      </c>
    </row>
    <row r="2" spans="1:19" ht="25.5">
      <c r="A2" s="16" t="s">
        <v>460</v>
      </c>
      <c r="B2" s="82" t="s">
        <v>987</v>
      </c>
      <c r="C2" s="16" t="s">
        <v>491</v>
      </c>
      <c r="D2" s="16" t="str">
        <f t="shared" ref="D2:D33" si="0">E2 &amp; " | " &amp; F2 &amp; " | " &amp; G2 &amp; " | " &amp; H2</f>
        <v>ErrorEvent | System, Internal, ‹Fault› | FunctionalDisturbance | Device</v>
      </c>
      <c r="E2" s="37" t="s">
        <v>1210</v>
      </c>
      <c r="F2" s="37" t="s">
        <v>1213</v>
      </c>
      <c r="G2" s="37" t="s">
        <v>1202</v>
      </c>
      <c r="H2" s="37" t="s">
        <v>29</v>
      </c>
      <c r="I2" s="48" t="s">
        <v>372</v>
      </c>
      <c r="J2" s="48"/>
      <c r="K2" s="48" t="s">
        <v>692</v>
      </c>
      <c r="L2" s="64" t="s">
        <v>56</v>
      </c>
      <c r="M2" s="64">
        <v>0</v>
      </c>
      <c r="N2" s="64"/>
      <c r="O2" s="64" t="s">
        <v>977</v>
      </c>
      <c r="P2" s="64">
        <v>3</v>
      </c>
      <c r="Q2" s="64">
        <v>1178</v>
      </c>
      <c r="R2" s="64" t="str">
        <f t="shared" ref="R2:R4" si="1">P2&amp;"::"&amp;Q2</f>
        <v>3::1178</v>
      </c>
      <c r="S2" s="64">
        <f t="shared" ref="S2:S4" si="2">65536*P2+Q2</f>
        <v>197786</v>
      </c>
    </row>
    <row r="3" spans="1:19" ht="25.5">
      <c r="A3" s="16" t="s">
        <v>460</v>
      </c>
      <c r="B3" s="82" t="s">
        <v>987</v>
      </c>
      <c r="C3" s="16" t="s">
        <v>496</v>
      </c>
      <c r="D3" s="16" t="str">
        <f t="shared" si="0"/>
        <v>ErrorEvent | Measurement, ‹Out of range› | Processing | Device</v>
      </c>
      <c r="E3" s="37" t="s">
        <v>1210</v>
      </c>
      <c r="F3" s="37" t="s">
        <v>1215</v>
      </c>
      <c r="G3" s="37" t="s">
        <v>1208</v>
      </c>
      <c r="H3" s="37" t="s">
        <v>29</v>
      </c>
      <c r="I3" s="48" t="s">
        <v>372</v>
      </c>
      <c r="J3" s="48"/>
      <c r="K3" s="48" t="s">
        <v>707</v>
      </c>
      <c r="L3" s="64" t="s">
        <v>56</v>
      </c>
      <c r="M3" s="64">
        <v>0</v>
      </c>
      <c r="N3" s="64"/>
      <c r="O3" s="64" t="s">
        <v>977</v>
      </c>
      <c r="P3" s="64">
        <v>3</v>
      </c>
      <c r="Q3" s="64">
        <v>1242</v>
      </c>
      <c r="R3" s="64" t="str">
        <f t="shared" si="1"/>
        <v>3::1242</v>
      </c>
      <c r="S3" s="64">
        <f t="shared" si="2"/>
        <v>197850</v>
      </c>
    </row>
    <row r="4" spans="1:19" ht="25.5">
      <c r="A4" s="16" t="s">
        <v>460</v>
      </c>
      <c r="B4" s="82" t="s">
        <v>987</v>
      </c>
      <c r="C4" s="16" t="s">
        <v>498</v>
      </c>
      <c r="D4" s="16" t="str">
        <f t="shared" si="0"/>
        <v>ErrorEvent | Selftest, ‹Failure› | Functional Disturbance | Device</v>
      </c>
      <c r="E4" s="37" t="s">
        <v>1210</v>
      </c>
      <c r="F4" s="37" t="s">
        <v>1211</v>
      </c>
      <c r="G4" s="37" t="s">
        <v>1212</v>
      </c>
      <c r="H4" s="37" t="s">
        <v>29</v>
      </c>
      <c r="I4" s="48" t="s">
        <v>372</v>
      </c>
      <c r="J4" s="48"/>
      <c r="K4" s="48" t="s">
        <v>713</v>
      </c>
      <c r="L4" s="64" t="s">
        <v>56</v>
      </c>
      <c r="M4" s="64">
        <v>0</v>
      </c>
      <c r="N4" s="64"/>
      <c r="O4" s="64" t="s">
        <v>977</v>
      </c>
      <c r="P4" s="64">
        <v>3</v>
      </c>
      <c r="Q4" s="64">
        <v>1608</v>
      </c>
      <c r="R4" s="64" t="str">
        <f t="shared" si="1"/>
        <v>3::1608</v>
      </c>
      <c r="S4" s="64">
        <f t="shared" si="2"/>
        <v>198216</v>
      </c>
    </row>
    <row r="5" spans="1:19" ht="25.5">
      <c r="A5" s="16" t="s">
        <v>460</v>
      </c>
      <c r="B5" s="82" t="s">
        <v>985</v>
      </c>
      <c r="C5" s="16" t="s">
        <v>988</v>
      </c>
      <c r="D5" s="16" t="str">
        <f t="shared" si="0"/>
        <v>Message, User | System | System | Dialysis, Peritoneal</v>
      </c>
      <c r="E5" s="37" t="s">
        <v>622</v>
      </c>
      <c r="F5" s="37" t="s">
        <v>23</v>
      </c>
      <c r="G5" s="37" t="s">
        <v>23</v>
      </c>
      <c r="H5" s="37" t="s">
        <v>371</v>
      </c>
      <c r="I5" s="48" t="s">
        <v>372</v>
      </c>
      <c r="J5" s="48"/>
      <c r="K5" s="48" t="s">
        <v>655</v>
      </c>
      <c r="L5" s="64" t="s">
        <v>56</v>
      </c>
      <c r="M5" s="64">
        <v>1</v>
      </c>
      <c r="N5" s="64">
        <v>4</v>
      </c>
      <c r="O5" s="64" t="s">
        <v>977</v>
      </c>
      <c r="P5" s="64">
        <v>3</v>
      </c>
      <c r="Q5" s="64">
        <v>6900</v>
      </c>
      <c r="R5" s="64" t="str">
        <f>P5&amp;"::"&amp;Q5</f>
        <v>3::6900</v>
      </c>
      <c r="S5" s="64">
        <f>65536*P5+Q5</f>
        <v>203508</v>
      </c>
    </row>
    <row r="6" spans="1:19">
      <c r="A6" s="16" t="s">
        <v>460</v>
      </c>
      <c r="B6" s="82" t="s">
        <v>987</v>
      </c>
      <c r="C6" s="16" t="s">
        <v>989</v>
      </c>
      <c r="D6" s="16" t="str">
        <f t="shared" si="0"/>
        <v>Invalid | Patient ID | System | Patient</v>
      </c>
      <c r="E6" s="37" t="s">
        <v>387</v>
      </c>
      <c r="F6" s="37" t="s">
        <v>389</v>
      </c>
      <c r="G6" s="37" t="s">
        <v>23</v>
      </c>
      <c r="H6" s="37" t="s">
        <v>253</v>
      </c>
      <c r="I6" s="48" t="s">
        <v>372</v>
      </c>
      <c r="J6" s="48"/>
      <c r="K6" s="16" t="s">
        <v>390</v>
      </c>
      <c r="L6" s="64" t="s">
        <v>56</v>
      </c>
      <c r="M6" s="64">
        <v>1</v>
      </c>
      <c r="N6" s="64">
        <v>0</v>
      </c>
      <c r="O6" s="64" t="s">
        <v>977</v>
      </c>
      <c r="P6" s="64" t="s">
        <v>976</v>
      </c>
      <c r="Q6" s="64">
        <v>1754</v>
      </c>
      <c r="R6" s="64" t="str">
        <f t="shared" ref="R6:R69" si="3">P6&amp;"::"&amp;Q6</f>
        <v>3::1754</v>
      </c>
      <c r="S6" s="64">
        <f t="shared" ref="S6:S69" si="4">65536*P6+Q6</f>
        <v>198362</v>
      </c>
    </row>
    <row r="7" spans="1:19">
      <c r="A7" s="16" t="s">
        <v>460</v>
      </c>
      <c r="B7" s="82" t="s">
        <v>987</v>
      </c>
      <c r="C7" s="16" t="s">
        <v>990</v>
      </c>
      <c r="D7" s="16" t="str">
        <f t="shared" si="0"/>
        <v>General Error | Treatment | System | Patient</v>
      </c>
      <c r="E7" s="37" t="s">
        <v>639</v>
      </c>
      <c r="F7" s="37" t="s">
        <v>68</v>
      </c>
      <c r="G7" s="37" t="s">
        <v>23</v>
      </c>
      <c r="H7" s="37" t="s">
        <v>253</v>
      </c>
      <c r="I7" s="48" t="s">
        <v>372</v>
      </c>
      <c r="J7" s="48"/>
      <c r="K7" s="16" t="s">
        <v>436</v>
      </c>
      <c r="L7" s="64" t="s">
        <v>56</v>
      </c>
      <c r="M7" s="64">
        <v>1</v>
      </c>
      <c r="N7" s="64">
        <v>0</v>
      </c>
      <c r="O7" s="64" t="s">
        <v>977</v>
      </c>
      <c r="P7" s="64" t="s">
        <v>976</v>
      </c>
      <c r="Q7" s="64">
        <v>1756</v>
      </c>
      <c r="R7" s="64" t="str">
        <f t="shared" si="3"/>
        <v>3::1756</v>
      </c>
      <c r="S7" s="64">
        <f t="shared" si="4"/>
        <v>198364</v>
      </c>
    </row>
    <row r="8" spans="1:19">
      <c r="A8" s="16" t="s">
        <v>460</v>
      </c>
      <c r="B8" s="82" t="s">
        <v>987</v>
      </c>
      <c r="C8" s="16" t="s">
        <v>991</v>
      </c>
      <c r="D8" s="16" t="str">
        <f t="shared" si="0"/>
        <v>Unrecoverable | Treatment | System | Patient</v>
      </c>
      <c r="E8" s="37" t="s">
        <v>615</v>
      </c>
      <c r="F8" s="37" t="s">
        <v>68</v>
      </c>
      <c r="G8" s="37" t="s">
        <v>23</v>
      </c>
      <c r="H8" s="37" t="s">
        <v>253</v>
      </c>
      <c r="I8" s="48" t="s">
        <v>372</v>
      </c>
      <c r="J8" s="48"/>
      <c r="K8" s="16" t="s">
        <v>439</v>
      </c>
      <c r="L8" s="64" t="s">
        <v>56</v>
      </c>
      <c r="M8" s="64">
        <v>1</v>
      </c>
      <c r="N8" s="64">
        <v>0</v>
      </c>
      <c r="O8" s="64" t="s">
        <v>977</v>
      </c>
      <c r="P8" s="64" t="s">
        <v>976</v>
      </c>
      <c r="Q8" s="64">
        <v>1758</v>
      </c>
      <c r="R8" s="64" t="str">
        <f t="shared" si="3"/>
        <v>3::1758</v>
      </c>
      <c r="S8" s="64">
        <f t="shared" si="4"/>
        <v>198366</v>
      </c>
    </row>
    <row r="9" spans="1:19" ht="25.5">
      <c r="A9" s="16" t="s">
        <v>522</v>
      </c>
      <c r="B9" s="82" t="s">
        <v>529</v>
      </c>
      <c r="C9" s="16" t="s">
        <v>485</v>
      </c>
      <c r="D9" s="16" t="str">
        <f t="shared" si="0"/>
        <v>Advisory | Setting, ‹CheckingNecessary› | FunctionalDisturbance | Device</v>
      </c>
      <c r="E9" s="37" t="s">
        <v>643</v>
      </c>
      <c r="F9" s="37" t="s">
        <v>1203</v>
      </c>
      <c r="G9" s="37" t="s">
        <v>1202</v>
      </c>
      <c r="H9" s="37" t="s">
        <v>29</v>
      </c>
      <c r="I9" s="48" t="s">
        <v>372</v>
      </c>
      <c r="J9" s="48"/>
      <c r="K9" s="48" t="s">
        <v>679</v>
      </c>
      <c r="L9" s="64" t="s">
        <v>56</v>
      </c>
      <c r="M9" s="64">
        <v>0</v>
      </c>
      <c r="N9" s="64"/>
      <c r="O9" s="64" t="s">
        <v>977</v>
      </c>
      <c r="P9" s="64">
        <v>3</v>
      </c>
      <c r="Q9" s="64">
        <v>6838</v>
      </c>
      <c r="R9" s="64" t="str">
        <f t="shared" si="3"/>
        <v>3::6838</v>
      </c>
      <c r="S9" s="64">
        <f t="shared" si="4"/>
        <v>203446</v>
      </c>
    </row>
    <row r="10" spans="1:19" ht="25.5">
      <c r="A10" s="16" t="s">
        <v>509</v>
      </c>
      <c r="B10" s="15" t="s">
        <v>992</v>
      </c>
      <c r="C10" s="16" t="s">
        <v>993</v>
      </c>
      <c r="D10" s="16" t="str">
        <f t="shared" si="0"/>
        <v>Blockage | Fluid Flow | System | Device, Fluid Line or Reservoir</v>
      </c>
      <c r="E10" s="37" t="s">
        <v>405</v>
      </c>
      <c r="F10" s="37" t="s">
        <v>866</v>
      </c>
      <c r="G10" s="37" t="s">
        <v>23</v>
      </c>
      <c r="H10" s="37" t="s">
        <v>1205</v>
      </c>
      <c r="I10" s="48" t="s">
        <v>372</v>
      </c>
      <c r="J10" s="48"/>
      <c r="K10" s="16" t="s">
        <v>408</v>
      </c>
      <c r="L10" s="64" t="s">
        <v>56</v>
      </c>
      <c r="M10" s="64">
        <v>1</v>
      </c>
      <c r="N10" s="64">
        <v>0</v>
      </c>
      <c r="O10" s="64" t="s">
        <v>977</v>
      </c>
      <c r="P10" s="64" t="s">
        <v>976</v>
      </c>
      <c r="Q10" s="64">
        <v>1762</v>
      </c>
      <c r="R10" s="64" t="str">
        <f t="shared" si="3"/>
        <v>3::1762</v>
      </c>
      <c r="S10" s="64">
        <f t="shared" si="4"/>
        <v>198370</v>
      </c>
    </row>
    <row r="11" spans="1:19" ht="25.5">
      <c r="A11" s="16" t="s">
        <v>509</v>
      </c>
      <c r="B11" s="15" t="s">
        <v>992</v>
      </c>
      <c r="C11" s="16" t="s">
        <v>994</v>
      </c>
      <c r="D11" s="16" t="str">
        <f t="shared" si="0"/>
        <v>Blockage Check | Fluid | System | Device, Fluid Line or Reservoir</v>
      </c>
      <c r="E11" s="37" t="s">
        <v>407</v>
      </c>
      <c r="F11" s="37" t="s">
        <v>556</v>
      </c>
      <c r="G11" s="37" t="s">
        <v>23</v>
      </c>
      <c r="H11" s="37" t="s">
        <v>1205</v>
      </c>
      <c r="I11" s="48" t="s">
        <v>372</v>
      </c>
      <c r="J11" s="48"/>
      <c r="K11" s="16" t="s">
        <v>657</v>
      </c>
      <c r="L11" s="64" t="s">
        <v>56</v>
      </c>
      <c r="M11" s="64">
        <v>1</v>
      </c>
      <c r="N11" s="64">
        <v>0</v>
      </c>
      <c r="O11" s="64" t="s">
        <v>977</v>
      </c>
      <c r="P11" s="64" t="s">
        <v>976</v>
      </c>
      <c r="Q11" s="64">
        <v>1764</v>
      </c>
      <c r="R11" s="64" t="str">
        <f t="shared" si="3"/>
        <v>3::1764</v>
      </c>
      <c r="S11" s="64">
        <f t="shared" si="4"/>
        <v>198372</v>
      </c>
    </row>
    <row r="12" spans="1:19" ht="25.5">
      <c r="A12" s="16" t="s">
        <v>471</v>
      </c>
      <c r="B12" s="15" t="s">
        <v>992</v>
      </c>
      <c r="C12" s="16" t="s">
        <v>995</v>
      </c>
      <c r="D12" s="16" t="str">
        <f t="shared" si="0"/>
        <v>Blockage | Fluid Outflow | System | Device, Fluid Line</v>
      </c>
      <c r="E12" s="37" t="s">
        <v>405</v>
      </c>
      <c r="F12" s="37" t="s">
        <v>867</v>
      </c>
      <c r="G12" s="37" t="s">
        <v>23</v>
      </c>
      <c r="H12" s="37" t="s">
        <v>1220</v>
      </c>
      <c r="I12" s="48" t="s">
        <v>372</v>
      </c>
      <c r="J12" s="48"/>
      <c r="K12" s="48" t="s">
        <v>661</v>
      </c>
      <c r="L12" s="64" t="s">
        <v>56</v>
      </c>
      <c r="M12" s="64">
        <v>1</v>
      </c>
      <c r="N12" s="64">
        <v>0</v>
      </c>
      <c r="O12" s="64" t="s">
        <v>977</v>
      </c>
      <c r="P12" s="64" t="s">
        <v>976</v>
      </c>
      <c r="Q12" s="64">
        <v>1766</v>
      </c>
      <c r="R12" s="64" t="str">
        <f t="shared" si="3"/>
        <v>3::1766</v>
      </c>
      <c r="S12" s="64">
        <f t="shared" si="4"/>
        <v>198374</v>
      </c>
    </row>
    <row r="13" spans="1:19" ht="25.5">
      <c r="A13" s="16" t="s">
        <v>509</v>
      </c>
      <c r="B13" s="15" t="s">
        <v>992</v>
      </c>
      <c r="C13" s="16" t="s">
        <v>996</v>
      </c>
      <c r="D13" s="16" t="str">
        <f t="shared" si="0"/>
        <v>Slow Flow | Fluid Flow | System | Device, Fluid Line or Reservoir</v>
      </c>
      <c r="E13" s="37" t="s">
        <v>411</v>
      </c>
      <c r="F13" s="37" t="s">
        <v>866</v>
      </c>
      <c r="G13" s="37" t="s">
        <v>23</v>
      </c>
      <c r="H13" s="37" t="s">
        <v>1205</v>
      </c>
      <c r="I13" s="48" t="s">
        <v>372</v>
      </c>
      <c r="J13" s="48"/>
      <c r="K13" s="48" t="s">
        <v>664</v>
      </c>
      <c r="L13" s="64" t="s">
        <v>56</v>
      </c>
      <c r="M13" s="64">
        <v>1</v>
      </c>
      <c r="N13" s="64">
        <v>0</v>
      </c>
      <c r="O13" s="64" t="s">
        <v>977</v>
      </c>
      <c r="P13" s="64" t="s">
        <v>976</v>
      </c>
      <c r="Q13" s="64">
        <v>1768</v>
      </c>
      <c r="R13" s="64" t="str">
        <f t="shared" si="3"/>
        <v>3::1768</v>
      </c>
      <c r="S13" s="64">
        <f t="shared" si="4"/>
        <v>198376</v>
      </c>
    </row>
    <row r="14" spans="1:19" ht="25.5">
      <c r="A14" s="16" t="s">
        <v>509</v>
      </c>
      <c r="B14" s="15" t="s">
        <v>992</v>
      </c>
      <c r="C14" s="16" t="s">
        <v>997</v>
      </c>
      <c r="D14" s="16" t="str">
        <f t="shared" si="0"/>
        <v>Check | Line | Fluid Line | Device, Fluid Line or Reservoir</v>
      </c>
      <c r="E14" s="37" t="s">
        <v>649</v>
      </c>
      <c r="F14" s="37" t="s">
        <v>1204</v>
      </c>
      <c r="G14" s="37" t="s">
        <v>868</v>
      </c>
      <c r="H14" s="37" t="s">
        <v>1205</v>
      </c>
      <c r="I14" s="48" t="s">
        <v>372</v>
      </c>
      <c r="J14" s="48"/>
      <c r="K14" s="16" t="s">
        <v>671</v>
      </c>
      <c r="L14" s="64" t="s">
        <v>56</v>
      </c>
      <c r="M14" s="64">
        <v>1</v>
      </c>
      <c r="N14" s="64">
        <v>0</v>
      </c>
      <c r="O14" s="64" t="s">
        <v>977</v>
      </c>
      <c r="P14" s="64" t="s">
        <v>976</v>
      </c>
      <c r="Q14" s="64">
        <v>1770</v>
      </c>
      <c r="R14" s="64" t="str">
        <f t="shared" si="3"/>
        <v>3::1770</v>
      </c>
      <c r="S14" s="64">
        <f t="shared" si="4"/>
        <v>198378</v>
      </c>
    </row>
    <row r="15" spans="1:19" ht="25.5">
      <c r="A15" s="16" t="s">
        <v>511</v>
      </c>
      <c r="B15" s="16" t="s">
        <v>998</v>
      </c>
      <c r="C15" s="16" t="s">
        <v>993</v>
      </c>
      <c r="D15" s="16" t="str">
        <f t="shared" si="0"/>
        <v>Blockage | Fluid Flow | System | Device, Fluid Line or Reservoir</v>
      </c>
      <c r="E15" s="37" t="s">
        <v>405</v>
      </c>
      <c r="F15" s="37" t="s">
        <v>866</v>
      </c>
      <c r="G15" s="37" t="s">
        <v>23</v>
      </c>
      <c r="H15" s="37" t="s">
        <v>1205</v>
      </c>
      <c r="I15" s="48" t="s">
        <v>372</v>
      </c>
      <c r="J15" s="48"/>
      <c r="K15" s="16" t="s">
        <v>406</v>
      </c>
      <c r="L15" s="64" t="s">
        <v>56</v>
      </c>
      <c r="M15" s="64">
        <v>1</v>
      </c>
      <c r="N15" s="64">
        <v>0</v>
      </c>
      <c r="O15" s="64" t="s">
        <v>977</v>
      </c>
      <c r="P15" s="64" t="s">
        <v>976</v>
      </c>
      <c r="Q15" s="64">
        <v>1762</v>
      </c>
      <c r="R15" s="64" t="str">
        <f t="shared" si="3"/>
        <v>3::1762</v>
      </c>
      <c r="S15" s="64">
        <f t="shared" si="4"/>
        <v>198370</v>
      </c>
    </row>
    <row r="16" spans="1:19" ht="25.5">
      <c r="A16" s="16" t="s">
        <v>511</v>
      </c>
      <c r="B16" s="16" t="s">
        <v>998</v>
      </c>
      <c r="C16" s="16" t="s">
        <v>996</v>
      </c>
      <c r="D16" s="16" t="str">
        <f t="shared" si="0"/>
        <v>Slow Flow | Fluid Flow | System | Device, Fluid Line or Reservoir</v>
      </c>
      <c r="E16" s="37" t="s">
        <v>411</v>
      </c>
      <c r="F16" s="37" t="s">
        <v>866</v>
      </c>
      <c r="G16" s="37" t="s">
        <v>23</v>
      </c>
      <c r="H16" s="37" t="s">
        <v>1205</v>
      </c>
      <c r="I16" s="48" t="s">
        <v>372</v>
      </c>
      <c r="J16" s="48"/>
      <c r="K16" s="48" t="s">
        <v>663</v>
      </c>
      <c r="L16" s="64" t="s">
        <v>56</v>
      </c>
      <c r="M16" s="64">
        <v>1</v>
      </c>
      <c r="N16" s="64">
        <v>0</v>
      </c>
      <c r="O16" s="64" t="s">
        <v>977</v>
      </c>
      <c r="P16" s="64" t="s">
        <v>976</v>
      </c>
      <c r="Q16" s="64">
        <v>1768</v>
      </c>
      <c r="R16" s="64" t="str">
        <f t="shared" si="3"/>
        <v>3::1768</v>
      </c>
      <c r="S16" s="64">
        <f t="shared" si="4"/>
        <v>198376</v>
      </c>
    </row>
    <row r="17" spans="1:19" ht="25.5">
      <c r="A17" s="16" t="s">
        <v>474</v>
      </c>
      <c r="B17" s="16" t="s">
        <v>998</v>
      </c>
      <c r="C17" s="16" t="s">
        <v>999</v>
      </c>
      <c r="D17" s="16" t="str">
        <f t="shared" si="0"/>
        <v>Check | Heater Bag | System | Dialysis, Peritoneal</v>
      </c>
      <c r="E17" s="37" t="s">
        <v>649</v>
      </c>
      <c r="F17" s="37" t="s">
        <v>593</v>
      </c>
      <c r="G17" s="37" t="s">
        <v>23</v>
      </c>
      <c r="H17" s="37" t="s">
        <v>371</v>
      </c>
      <c r="I17" s="48" t="s">
        <v>372</v>
      </c>
      <c r="J17" s="48"/>
      <c r="K17" s="16" t="s">
        <v>414</v>
      </c>
      <c r="L17" s="64" t="s">
        <v>56</v>
      </c>
      <c r="M17" s="64">
        <v>1</v>
      </c>
      <c r="N17" s="64">
        <v>0</v>
      </c>
      <c r="O17" s="64" t="s">
        <v>977</v>
      </c>
      <c r="P17" s="64" t="s">
        <v>976</v>
      </c>
      <c r="Q17" s="64">
        <v>1772</v>
      </c>
      <c r="R17" s="64" t="str">
        <f t="shared" si="3"/>
        <v>3::1772</v>
      </c>
      <c r="S17" s="64">
        <f t="shared" si="4"/>
        <v>198380</v>
      </c>
    </row>
    <row r="18" spans="1:19" ht="25.5">
      <c r="A18" s="16" t="s">
        <v>511</v>
      </c>
      <c r="B18" s="16" t="s">
        <v>998</v>
      </c>
      <c r="C18" s="16" t="s">
        <v>997</v>
      </c>
      <c r="D18" s="16" t="str">
        <f t="shared" si="0"/>
        <v>Check | Line | Fluid Line | Device, Fluid Line or Reservoir</v>
      </c>
      <c r="E18" s="37" t="s">
        <v>649</v>
      </c>
      <c r="F18" s="37" t="s">
        <v>1204</v>
      </c>
      <c r="G18" s="37" t="s">
        <v>868</v>
      </c>
      <c r="H18" s="37" t="s">
        <v>1205</v>
      </c>
      <c r="I18" s="48" t="s">
        <v>372</v>
      </c>
      <c r="J18" s="48"/>
      <c r="K18" s="16" t="s">
        <v>672</v>
      </c>
      <c r="L18" s="64" t="s">
        <v>56</v>
      </c>
      <c r="M18" s="64">
        <v>1</v>
      </c>
      <c r="N18" s="64">
        <v>0</v>
      </c>
      <c r="O18" s="64" t="s">
        <v>977</v>
      </c>
      <c r="P18" s="64" t="s">
        <v>976</v>
      </c>
      <c r="Q18" s="64">
        <v>1770</v>
      </c>
      <c r="R18" s="64" t="str">
        <f t="shared" si="3"/>
        <v>3::1770</v>
      </c>
      <c r="S18" s="64">
        <f t="shared" si="4"/>
        <v>198378</v>
      </c>
    </row>
    <row r="19" spans="1:19" ht="25.5">
      <c r="A19" s="16" t="s">
        <v>477</v>
      </c>
      <c r="B19" s="82" t="s">
        <v>1000</v>
      </c>
      <c r="C19" s="16" t="s">
        <v>1001</v>
      </c>
      <c r="D19" s="16" t="str">
        <f t="shared" si="0"/>
        <v>Error | Program execution, Synchonization | System | Device</v>
      </c>
      <c r="E19" s="37" t="s">
        <v>617</v>
      </c>
      <c r="F19" s="37" t="s">
        <v>1221</v>
      </c>
      <c r="G19" s="37" t="s">
        <v>23</v>
      </c>
      <c r="H19" s="37" t="s">
        <v>29</v>
      </c>
      <c r="I19" s="48" t="s">
        <v>372</v>
      </c>
      <c r="J19" s="48"/>
      <c r="K19" s="16" t="s">
        <v>423</v>
      </c>
      <c r="L19" s="64" t="s">
        <v>56</v>
      </c>
      <c r="M19" s="64">
        <v>1</v>
      </c>
      <c r="N19" s="64">
        <v>0</v>
      </c>
      <c r="O19" s="64" t="s">
        <v>977</v>
      </c>
      <c r="P19" s="64" t="s">
        <v>976</v>
      </c>
      <c r="Q19" s="64">
        <v>1774</v>
      </c>
      <c r="R19" s="64" t="str">
        <f t="shared" si="3"/>
        <v>3::1774</v>
      </c>
      <c r="S19" s="64">
        <f t="shared" si="4"/>
        <v>198382</v>
      </c>
    </row>
    <row r="20" spans="1:19" ht="25.5">
      <c r="A20" s="16" t="s">
        <v>459</v>
      </c>
      <c r="B20" s="82" t="s">
        <v>987</v>
      </c>
      <c r="C20" s="16" t="s">
        <v>484</v>
      </c>
      <c r="D20" s="16" t="str">
        <f t="shared" si="0"/>
        <v>StatusEvent | AC Power, ‹Failure› | FunctionalDisturbance | PowerSupply</v>
      </c>
      <c r="E20" s="37" t="s">
        <v>1222</v>
      </c>
      <c r="F20" s="37" t="s">
        <v>1223</v>
      </c>
      <c r="G20" s="37" t="s">
        <v>1202</v>
      </c>
      <c r="H20" s="37" t="s">
        <v>1224</v>
      </c>
      <c r="I20" s="48" t="s">
        <v>372</v>
      </c>
      <c r="J20" s="48"/>
      <c r="K20" s="16" t="s">
        <v>442</v>
      </c>
      <c r="L20" s="64" t="s">
        <v>56</v>
      </c>
      <c r="M20" s="64">
        <v>0</v>
      </c>
      <c r="N20" s="64"/>
      <c r="O20" s="64" t="s">
        <v>977</v>
      </c>
      <c r="P20" s="64">
        <v>3</v>
      </c>
      <c r="Q20" s="64">
        <v>838</v>
      </c>
      <c r="R20" s="64" t="str">
        <f t="shared" si="3"/>
        <v>3::838</v>
      </c>
      <c r="S20" s="64">
        <f t="shared" si="4"/>
        <v>197446</v>
      </c>
    </row>
    <row r="21" spans="1:19" ht="25.5">
      <c r="A21" s="16" t="s">
        <v>487</v>
      </c>
      <c r="B21" s="82" t="s">
        <v>987</v>
      </c>
      <c r="C21" s="16" t="s">
        <v>486</v>
      </c>
      <c r="D21" s="16" t="str">
        <f t="shared" si="0"/>
        <v>ErrorEvent | Battery, ‹Low› | FunctionalDisturbance | Device</v>
      </c>
      <c r="E21" s="37" t="s">
        <v>1210</v>
      </c>
      <c r="F21" s="37" t="s">
        <v>1225</v>
      </c>
      <c r="G21" s="37" t="s">
        <v>1202</v>
      </c>
      <c r="H21" s="37" t="s">
        <v>29</v>
      </c>
      <c r="I21" s="48" t="s">
        <v>372</v>
      </c>
      <c r="J21" s="37" t="s">
        <v>741</v>
      </c>
      <c r="K21" s="16" t="s">
        <v>443</v>
      </c>
      <c r="L21" s="64" t="s">
        <v>56</v>
      </c>
      <c r="M21" s="64">
        <v>0</v>
      </c>
      <c r="N21" s="64"/>
      <c r="O21" s="64" t="s">
        <v>977</v>
      </c>
      <c r="P21" s="64">
        <v>3</v>
      </c>
      <c r="Q21" s="64">
        <v>194</v>
      </c>
      <c r="R21" s="64" t="str">
        <f t="shared" si="3"/>
        <v>3::194</v>
      </c>
      <c r="S21" s="64">
        <f t="shared" si="4"/>
        <v>196802</v>
      </c>
    </row>
    <row r="22" spans="1:19" ht="38.25">
      <c r="A22" s="16" t="s">
        <v>461</v>
      </c>
      <c r="B22" s="82" t="s">
        <v>987</v>
      </c>
      <c r="C22" s="16" t="s">
        <v>489</v>
      </c>
      <c r="D22" s="16" t="str">
        <f t="shared" si="0"/>
        <v>ErrorEvent | HumanInterfaceDevice, ‹Malfunction› | FunctionalDisturbance | Device, HID</v>
      </c>
      <c r="E22" s="37" t="s">
        <v>1210</v>
      </c>
      <c r="F22" s="37" t="s">
        <v>1226</v>
      </c>
      <c r="G22" s="37" t="s">
        <v>1202</v>
      </c>
      <c r="H22" s="37" t="s">
        <v>1227</v>
      </c>
      <c r="I22" s="48" t="s">
        <v>372</v>
      </c>
      <c r="J22" s="48"/>
      <c r="K22" s="48" t="s">
        <v>690</v>
      </c>
      <c r="L22" s="64" t="s">
        <v>56</v>
      </c>
      <c r="M22" s="64">
        <v>0</v>
      </c>
      <c r="N22" s="64"/>
      <c r="O22" s="64" t="s">
        <v>977</v>
      </c>
      <c r="P22" s="64">
        <v>3</v>
      </c>
      <c r="Q22" s="64">
        <v>1624</v>
      </c>
      <c r="R22" s="64" t="str">
        <f t="shared" si="3"/>
        <v>3::1624</v>
      </c>
      <c r="S22" s="64">
        <f t="shared" si="4"/>
        <v>198232</v>
      </c>
    </row>
    <row r="23" spans="1:19" ht="25.5">
      <c r="A23" s="16" t="s">
        <v>459</v>
      </c>
      <c r="B23" s="82" t="s">
        <v>987</v>
      </c>
      <c r="C23" s="16" t="s">
        <v>491</v>
      </c>
      <c r="D23" s="16" t="str">
        <f t="shared" si="0"/>
        <v>ErrorEvent | System, Internal, ‹Fault› | FunctionalDisturbance | Device</v>
      </c>
      <c r="E23" s="37" t="s">
        <v>1210</v>
      </c>
      <c r="F23" s="37" t="s">
        <v>1213</v>
      </c>
      <c r="G23" s="37" t="s">
        <v>1202</v>
      </c>
      <c r="H23" s="37" t="s">
        <v>29</v>
      </c>
      <c r="I23" s="48" t="s">
        <v>372</v>
      </c>
      <c r="J23" s="48"/>
      <c r="K23" s="48" t="s">
        <v>691</v>
      </c>
      <c r="L23" s="64" t="s">
        <v>56</v>
      </c>
      <c r="M23" s="64">
        <v>0</v>
      </c>
      <c r="N23" s="64"/>
      <c r="O23" s="64" t="s">
        <v>977</v>
      </c>
      <c r="P23" s="64">
        <v>3</v>
      </c>
      <c r="Q23" s="64">
        <v>1178</v>
      </c>
      <c r="R23" s="64" t="str">
        <f t="shared" si="3"/>
        <v>3::1178</v>
      </c>
      <c r="S23" s="64">
        <f t="shared" si="4"/>
        <v>197786</v>
      </c>
    </row>
    <row r="24" spans="1:19" ht="25.5">
      <c r="A24" s="16" t="s">
        <v>461</v>
      </c>
      <c r="B24" s="82" t="s">
        <v>987</v>
      </c>
      <c r="C24" s="16" t="s">
        <v>496</v>
      </c>
      <c r="D24" s="16" t="str">
        <f t="shared" si="0"/>
        <v>ErrorEvent | Measurement, ‹Out of range› | Processing | Device</v>
      </c>
      <c r="E24" s="37" t="s">
        <v>1210</v>
      </c>
      <c r="F24" s="37" t="s">
        <v>1215</v>
      </c>
      <c r="G24" s="37" t="s">
        <v>1208</v>
      </c>
      <c r="H24" s="37" t="s">
        <v>29</v>
      </c>
      <c r="I24" s="48" t="s">
        <v>372</v>
      </c>
      <c r="J24" s="48"/>
      <c r="K24" s="48" t="s">
        <v>706</v>
      </c>
      <c r="L24" s="64" t="s">
        <v>56</v>
      </c>
      <c r="M24" s="64">
        <v>0</v>
      </c>
      <c r="N24" s="64"/>
      <c r="O24" s="64" t="s">
        <v>977</v>
      </c>
      <c r="P24" s="64">
        <v>3</v>
      </c>
      <c r="Q24" s="64">
        <v>1242</v>
      </c>
      <c r="R24" s="64" t="str">
        <f t="shared" si="3"/>
        <v>3::1242</v>
      </c>
      <c r="S24" s="64">
        <f t="shared" si="4"/>
        <v>197850</v>
      </c>
    </row>
    <row r="25" spans="1:19" ht="25.5">
      <c r="A25" s="16" t="s">
        <v>461</v>
      </c>
      <c r="B25" s="82" t="s">
        <v>987</v>
      </c>
      <c r="C25" s="16" t="s">
        <v>498</v>
      </c>
      <c r="D25" s="16" t="str">
        <f t="shared" si="0"/>
        <v>ErrorEvent | Selftest, ‹Failure› | Functional Disturbance | Device</v>
      </c>
      <c r="E25" s="37" t="s">
        <v>1210</v>
      </c>
      <c r="F25" s="37" t="s">
        <v>1211</v>
      </c>
      <c r="G25" s="37" t="s">
        <v>1212</v>
      </c>
      <c r="H25" s="37" t="s">
        <v>29</v>
      </c>
      <c r="I25" s="48" t="s">
        <v>372</v>
      </c>
      <c r="J25" s="48"/>
      <c r="K25" s="48" t="s">
        <v>711</v>
      </c>
      <c r="L25" s="64" t="s">
        <v>56</v>
      </c>
      <c r="M25" s="64">
        <v>0</v>
      </c>
      <c r="N25" s="64"/>
      <c r="O25" s="64" t="s">
        <v>977</v>
      </c>
      <c r="P25" s="64">
        <v>3</v>
      </c>
      <c r="Q25" s="64">
        <v>1608</v>
      </c>
      <c r="R25" s="64" t="str">
        <f t="shared" si="3"/>
        <v>3::1608</v>
      </c>
      <c r="S25" s="64">
        <f t="shared" si="4"/>
        <v>198216</v>
      </c>
    </row>
    <row r="26" spans="1:19" ht="38.25">
      <c r="A26" s="16" t="s">
        <v>461</v>
      </c>
      <c r="B26" s="82" t="s">
        <v>987</v>
      </c>
      <c r="C26" s="16" t="s">
        <v>499</v>
      </c>
      <c r="D26" s="16" t="str">
        <f t="shared" si="0"/>
        <v>ErrorEvent | StateMachine, ‹UnrecoverableError› | Communication | Device</v>
      </c>
      <c r="E26" s="37" t="s">
        <v>1210</v>
      </c>
      <c r="F26" s="37" t="s">
        <v>1228</v>
      </c>
      <c r="G26" s="37" t="s">
        <v>1229</v>
      </c>
      <c r="H26" s="37" t="s">
        <v>29</v>
      </c>
      <c r="I26" s="48" t="s">
        <v>372</v>
      </c>
      <c r="J26" s="48"/>
      <c r="K26" s="16" t="s">
        <v>446</v>
      </c>
      <c r="L26" s="64" t="s">
        <v>56</v>
      </c>
      <c r="M26" s="64">
        <v>0</v>
      </c>
      <c r="N26" s="64"/>
      <c r="O26" s="64" t="s">
        <v>977</v>
      </c>
      <c r="P26" s="64">
        <v>3</v>
      </c>
      <c r="Q26" s="64">
        <v>134</v>
      </c>
      <c r="R26" s="64" t="str">
        <f t="shared" si="3"/>
        <v>3::134</v>
      </c>
      <c r="S26" s="64">
        <f t="shared" si="4"/>
        <v>196742</v>
      </c>
    </row>
    <row r="27" spans="1:19">
      <c r="A27" s="16" t="s">
        <v>459</v>
      </c>
      <c r="B27" s="16" t="s">
        <v>987</v>
      </c>
      <c r="C27" s="16" t="s">
        <v>1002</v>
      </c>
      <c r="D27" s="16" t="str">
        <f t="shared" si="0"/>
        <v>Power Restored | AC Mains | System | Device</v>
      </c>
      <c r="E27" s="37" t="s">
        <v>369</v>
      </c>
      <c r="F27" s="37" t="s">
        <v>595</v>
      </c>
      <c r="G27" s="37" t="s">
        <v>23</v>
      </c>
      <c r="H27" s="37" t="s">
        <v>29</v>
      </c>
      <c r="I27" s="48" t="s">
        <v>372</v>
      </c>
      <c r="J27" s="48"/>
      <c r="K27" s="16" t="s">
        <v>373</v>
      </c>
      <c r="L27" s="64" t="s">
        <v>56</v>
      </c>
      <c r="M27" s="64">
        <v>1</v>
      </c>
      <c r="N27" s="64">
        <v>0</v>
      </c>
      <c r="O27" s="64" t="s">
        <v>977</v>
      </c>
      <c r="P27" s="64" t="s">
        <v>976</v>
      </c>
      <c r="Q27" s="64">
        <v>1776</v>
      </c>
      <c r="R27" s="64" t="str">
        <f t="shared" si="3"/>
        <v>3::1776</v>
      </c>
      <c r="S27" s="64">
        <f t="shared" si="4"/>
        <v>198384</v>
      </c>
    </row>
    <row r="28" spans="1:19" ht="25.5">
      <c r="A28" s="16" t="s">
        <v>459</v>
      </c>
      <c r="B28" s="16" t="s">
        <v>987</v>
      </c>
      <c r="C28" s="16" t="s">
        <v>1003</v>
      </c>
      <c r="D28" s="16" t="str">
        <f t="shared" si="0"/>
        <v>Tilted, off vertical axis | System | System | Device</v>
      </c>
      <c r="E28" s="37" t="s">
        <v>1230</v>
      </c>
      <c r="F28" s="37" t="s">
        <v>23</v>
      </c>
      <c r="G28" s="37" t="s">
        <v>23</v>
      </c>
      <c r="H28" s="37" t="s">
        <v>29</v>
      </c>
      <c r="I28" s="48" t="s">
        <v>372</v>
      </c>
      <c r="J28" s="48"/>
      <c r="K28" s="16" t="s">
        <v>378</v>
      </c>
      <c r="L28" s="64" t="s">
        <v>56</v>
      </c>
      <c r="M28" s="64">
        <v>1</v>
      </c>
      <c r="N28" s="64">
        <v>0</v>
      </c>
      <c r="O28" s="64" t="s">
        <v>977</v>
      </c>
      <c r="P28" s="64" t="s">
        <v>976</v>
      </c>
      <c r="Q28" s="64">
        <v>1778</v>
      </c>
      <c r="R28" s="64" t="str">
        <f t="shared" si="3"/>
        <v>3::1778</v>
      </c>
      <c r="S28" s="64">
        <f t="shared" si="4"/>
        <v>198386</v>
      </c>
    </row>
    <row r="29" spans="1:19" ht="38.25">
      <c r="A29" s="16" t="s">
        <v>459</v>
      </c>
      <c r="B29" s="16" t="s">
        <v>987</v>
      </c>
      <c r="C29" s="16" t="s">
        <v>1004</v>
      </c>
      <c r="D29" s="16" t="str">
        <f t="shared" si="0"/>
        <v>Error | External Memory | System | Device</v>
      </c>
      <c r="E29" s="37" t="s">
        <v>617</v>
      </c>
      <c r="F29" s="37" t="s">
        <v>376</v>
      </c>
      <c r="G29" s="37" t="s">
        <v>23</v>
      </c>
      <c r="H29" s="37" t="s">
        <v>29</v>
      </c>
      <c r="I29" s="48" t="s">
        <v>372</v>
      </c>
      <c r="J29" s="48"/>
      <c r="K29" s="16" t="s">
        <v>377</v>
      </c>
      <c r="L29" s="64" t="s">
        <v>56</v>
      </c>
      <c r="M29" s="64">
        <v>1</v>
      </c>
      <c r="N29" s="64">
        <v>0</v>
      </c>
      <c r="O29" s="64" t="s">
        <v>977</v>
      </c>
      <c r="P29" s="64" t="s">
        <v>976</v>
      </c>
      <c r="Q29" s="64">
        <v>1780</v>
      </c>
      <c r="R29" s="64" t="str">
        <f t="shared" si="3"/>
        <v>3::1780</v>
      </c>
      <c r="S29" s="64">
        <f t="shared" si="4"/>
        <v>198388</v>
      </c>
    </row>
    <row r="30" spans="1:19" ht="25.5">
      <c r="A30" s="16" t="s">
        <v>459</v>
      </c>
      <c r="B30" s="82" t="s">
        <v>987</v>
      </c>
      <c r="C30" s="16" t="s">
        <v>750</v>
      </c>
      <c r="D30" s="16" t="str">
        <f t="shared" si="0"/>
        <v>ErrorEvent | Speaker, ‹Failure› | FunctionalDisturbance | Device</v>
      </c>
      <c r="E30" s="37" t="s">
        <v>1210</v>
      </c>
      <c r="F30" s="37" t="s">
        <v>1231</v>
      </c>
      <c r="G30" s="37" t="s">
        <v>1202</v>
      </c>
      <c r="H30" s="14" t="s">
        <v>29</v>
      </c>
      <c r="I30" s="48" t="s">
        <v>372</v>
      </c>
      <c r="J30" s="48"/>
      <c r="K30" s="61" t="s">
        <v>182</v>
      </c>
      <c r="L30" s="64" t="s">
        <v>56</v>
      </c>
      <c r="M30" s="64">
        <v>0</v>
      </c>
      <c r="N30" s="64"/>
      <c r="O30" s="64" t="s">
        <v>977</v>
      </c>
      <c r="P30" s="64">
        <v>3</v>
      </c>
      <c r="Q30" s="64">
        <v>1454</v>
      </c>
      <c r="R30" s="64" t="str">
        <f t="shared" si="3"/>
        <v>3::1454</v>
      </c>
      <c r="S30" s="64">
        <f t="shared" si="4"/>
        <v>198062</v>
      </c>
    </row>
    <row r="31" spans="1:19" ht="38.25">
      <c r="A31" s="16" t="s">
        <v>806</v>
      </c>
      <c r="B31" s="82" t="s">
        <v>985</v>
      </c>
      <c r="C31" s="16" t="s">
        <v>1005</v>
      </c>
      <c r="D31" s="16" t="str">
        <f t="shared" si="0"/>
        <v>Failure | Communications | System | Dialysis, Peritoneal</v>
      </c>
      <c r="E31" s="14" t="s">
        <v>613</v>
      </c>
      <c r="F31" s="37" t="s">
        <v>614</v>
      </c>
      <c r="G31" s="37" t="s">
        <v>23</v>
      </c>
      <c r="H31" s="14" t="s">
        <v>371</v>
      </c>
      <c r="I31" s="48" t="s">
        <v>372</v>
      </c>
      <c r="J31" s="48"/>
      <c r="K31" s="61" t="s">
        <v>311</v>
      </c>
      <c r="L31" s="64" t="s">
        <v>56</v>
      </c>
      <c r="M31" s="64">
        <v>1</v>
      </c>
      <c r="N31" s="64">
        <v>0</v>
      </c>
      <c r="O31" s="64" t="s">
        <v>977</v>
      </c>
      <c r="P31" s="64" t="s">
        <v>976</v>
      </c>
      <c r="Q31" s="64">
        <v>1782</v>
      </c>
      <c r="R31" s="64" t="str">
        <f t="shared" si="3"/>
        <v>3::1782</v>
      </c>
      <c r="S31" s="64">
        <f t="shared" si="4"/>
        <v>198390</v>
      </c>
    </row>
    <row r="32" spans="1:19" ht="25.5">
      <c r="A32" s="16" t="s">
        <v>806</v>
      </c>
      <c r="B32" s="82" t="s">
        <v>985</v>
      </c>
      <c r="C32" s="16" t="s">
        <v>1006</v>
      </c>
      <c r="D32" s="16" t="str">
        <f t="shared" si="0"/>
        <v>Failure | Pump | System | Dialysis, Peritoneal</v>
      </c>
      <c r="E32" s="14" t="s">
        <v>613</v>
      </c>
      <c r="F32" s="37" t="s">
        <v>589</v>
      </c>
      <c r="G32" s="37" t="s">
        <v>23</v>
      </c>
      <c r="H32" s="14" t="s">
        <v>371</v>
      </c>
      <c r="I32" s="48" t="s">
        <v>372</v>
      </c>
      <c r="J32" s="48"/>
      <c r="K32" s="61" t="s">
        <v>631</v>
      </c>
      <c r="L32" s="64" t="s">
        <v>56</v>
      </c>
      <c r="M32" s="64">
        <v>1</v>
      </c>
      <c r="N32" s="64">
        <v>0</v>
      </c>
      <c r="O32" s="64" t="s">
        <v>977</v>
      </c>
      <c r="P32" s="64" t="s">
        <v>976</v>
      </c>
      <c r="Q32" s="64">
        <v>1784</v>
      </c>
      <c r="R32" s="64" t="str">
        <f t="shared" si="3"/>
        <v>3::1784</v>
      </c>
      <c r="S32" s="64">
        <f t="shared" si="4"/>
        <v>198392</v>
      </c>
    </row>
    <row r="33" spans="1:19" ht="25.5">
      <c r="A33" s="16" t="s">
        <v>806</v>
      </c>
      <c r="B33" s="82" t="s">
        <v>985</v>
      </c>
      <c r="C33" s="14" t="s">
        <v>1007</v>
      </c>
      <c r="D33" s="16" t="str">
        <f t="shared" si="0"/>
        <v>Deviation | Set Position | System | Dialysis, Peritoneal</v>
      </c>
      <c r="E33" s="14" t="s">
        <v>618</v>
      </c>
      <c r="F33" s="37" t="s">
        <v>642</v>
      </c>
      <c r="G33" s="37" t="s">
        <v>23</v>
      </c>
      <c r="H33" s="14" t="s">
        <v>371</v>
      </c>
      <c r="I33" s="48" t="s">
        <v>372</v>
      </c>
      <c r="J33" s="35" t="s">
        <v>174</v>
      </c>
      <c r="K33" s="48" t="s">
        <v>175</v>
      </c>
      <c r="L33" s="64" t="s">
        <v>56</v>
      </c>
      <c r="M33" s="64">
        <v>1</v>
      </c>
      <c r="N33" s="64">
        <v>0</v>
      </c>
      <c r="O33" s="64" t="s">
        <v>977</v>
      </c>
      <c r="P33" s="64" t="s">
        <v>976</v>
      </c>
      <c r="Q33" s="64">
        <v>1786</v>
      </c>
      <c r="R33" s="64" t="str">
        <f t="shared" si="3"/>
        <v>3::1786</v>
      </c>
      <c r="S33" s="64">
        <f t="shared" si="4"/>
        <v>198394</v>
      </c>
    </row>
    <row r="34" spans="1:19" ht="25.5">
      <c r="A34" s="16" t="s">
        <v>806</v>
      </c>
      <c r="B34" s="82" t="s">
        <v>985</v>
      </c>
      <c r="C34" s="14" t="s">
        <v>1008</v>
      </c>
      <c r="D34" s="16" t="str">
        <f t="shared" ref="D34:D65" si="5">E34 &amp; " | " &amp; F34 &amp; " | " &amp; G34 &amp; " | " &amp; H34</f>
        <v>Failure | Strain Gauge | System | Dialysis, Peritoneal</v>
      </c>
      <c r="E34" s="14" t="s">
        <v>613</v>
      </c>
      <c r="F34" s="37" t="s">
        <v>641</v>
      </c>
      <c r="G34" s="37" t="s">
        <v>23</v>
      </c>
      <c r="H34" s="14" t="s">
        <v>371</v>
      </c>
      <c r="I34" s="48" t="s">
        <v>372</v>
      </c>
      <c r="J34" s="35" t="s">
        <v>176</v>
      </c>
      <c r="K34" s="48" t="s">
        <v>177</v>
      </c>
      <c r="L34" s="64" t="s">
        <v>56</v>
      </c>
      <c r="M34" s="64">
        <v>1</v>
      </c>
      <c r="N34" s="64">
        <v>0</v>
      </c>
      <c r="O34" s="64" t="s">
        <v>977</v>
      </c>
      <c r="P34" s="64" t="s">
        <v>976</v>
      </c>
      <c r="Q34" s="64">
        <v>1788</v>
      </c>
      <c r="R34" s="64" t="str">
        <f t="shared" si="3"/>
        <v>3::1788</v>
      </c>
      <c r="S34" s="64">
        <f t="shared" si="4"/>
        <v>198396</v>
      </c>
    </row>
    <row r="35" spans="1:19" ht="25.5">
      <c r="A35" s="16" t="s">
        <v>459</v>
      </c>
      <c r="B35" s="82" t="s">
        <v>987</v>
      </c>
      <c r="C35" s="16" t="s">
        <v>749</v>
      </c>
      <c r="D35" s="16" t="str">
        <f t="shared" si="5"/>
        <v>ErrorEvent | Touchscreen, ‹Failure› | FunctionalDisturbance | Device</v>
      </c>
      <c r="E35" s="37" t="s">
        <v>1210</v>
      </c>
      <c r="F35" s="37" t="s">
        <v>1232</v>
      </c>
      <c r="G35" s="37" t="s">
        <v>1202</v>
      </c>
      <c r="H35" s="14" t="s">
        <v>29</v>
      </c>
      <c r="I35" s="48" t="s">
        <v>372</v>
      </c>
      <c r="J35" s="48"/>
      <c r="K35" s="61" t="s">
        <v>747</v>
      </c>
      <c r="L35" s="64" t="s">
        <v>56</v>
      </c>
      <c r="M35" s="64">
        <v>0</v>
      </c>
      <c r="N35" s="64"/>
      <c r="O35" s="64" t="s">
        <v>977</v>
      </c>
      <c r="P35" s="64">
        <v>3</v>
      </c>
      <c r="Q35" s="64">
        <v>1500</v>
      </c>
      <c r="R35" s="64" t="str">
        <f t="shared" si="3"/>
        <v>3::1500</v>
      </c>
      <c r="S35" s="64">
        <f t="shared" si="4"/>
        <v>198108</v>
      </c>
    </row>
    <row r="36" spans="1:19">
      <c r="A36" s="16" t="s">
        <v>459</v>
      </c>
      <c r="B36" s="82" t="s">
        <v>987</v>
      </c>
      <c r="C36" s="16" t="s">
        <v>1009</v>
      </c>
      <c r="D36" s="16" t="str">
        <f t="shared" si="5"/>
        <v>Failure | Display | System | Device, Display</v>
      </c>
      <c r="E36" s="14" t="s">
        <v>613</v>
      </c>
      <c r="F36" s="37" t="s">
        <v>379</v>
      </c>
      <c r="G36" s="37" t="s">
        <v>23</v>
      </c>
      <c r="H36" s="14" t="s">
        <v>1233</v>
      </c>
      <c r="I36" s="48" t="s">
        <v>372</v>
      </c>
      <c r="J36" s="48"/>
      <c r="K36" s="61" t="s">
        <v>748</v>
      </c>
      <c r="L36" s="64" t="s">
        <v>56</v>
      </c>
      <c r="M36" s="64">
        <v>1</v>
      </c>
      <c r="N36" s="64">
        <v>0</v>
      </c>
      <c r="O36" s="64" t="s">
        <v>977</v>
      </c>
      <c r="P36" s="64" t="s">
        <v>976</v>
      </c>
      <c r="Q36" s="64">
        <v>1790</v>
      </c>
      <c r="R36" s="64" t="str">
        <f t="shared" si="3"/>
        <v>3::1790</v>
      </c>
      <c r="S36" s="64">
        <f t="shared" si="4"/>
        <v>198398</v>
      </c>
    </row>
    <row r="37" spans="1:19" ht="25.5">
      <c r="A37" s="16" t="s">
        <v>466</v>
      </c>
      <c r="B37" s="15" t="s">
        <v>1010</v>
      </c>
      <c r="C37" s="16" t="s">
        <v>1011</v>
      </c>
      <c r="D37" s="16" t="str">
        <f t="shared" si="5"/>
        <v>Complication | Drain | System | Dialysis, Peritoneal</v>
      </c>
      <c r="E37" s="37" t="s">
        <v>626</v>
      </c>
      <c r="F37" s="37" t="s">
        <v>627</v>
      </c>
      <c r="G37" s="37" t="s">
        <v>23</v>
      </c>
      <c r="H37" s="37" t="s">
        <v>371</v>
      </c>
      <c r="I37" s="48" t="s">
        <v>372</v>
      </c>
      <c r="J37" s="48"/>
      <c r="K37" s="16" t="s">
        <v>401</v>
      </c>
      <c r="L37" s="64" t="s">
        <v>56</v>
      </c>
      <c r="M37" s="64">
        <v>1</v>
      </c>
      <c r="N37" s="64">
        <v>0</v>
      </c>
      <c r="O37" s="64" t="s">
        <v>977</v>
      </c>
      <c r="P37" s="64" t="s">
        <v>976</v>
      </c>
      <c r="Q37" s="64">
        <v>1792</v>
      </c>
      <c r="R37" s="64" t="str">
        <f t="shared" si="3"/>
        <v>3::1792</v>
      </c>
      <c r="S37" s="64">
        <f t="shared" si="4"/>
        <v>198400</v>
      </c>
    </row>
    <row r="38" spans="1:19" ht="25.5">
      <c r="A38" s="16" t="s">
        <v>468</v>
      </c>
      <c r="B38" s="15" t="s">
        <v>1010</v>
      </c>
      <c r="C38" s="16" t="s">
        <v>1012</v>
      </c>
      <c r="D38" s="16" t="str">
        <f t="shared" si="5"/>
        <v>Complication | Fill | System | Dialysis, Peritoneal</v>
      </c>
      <c r="E38" s="37" t="s">
        <v>626</v>
      </c>
      <c r="F38" s="37" t="s">
        <v>624</v>
      </c>
      <c r="G38" s="37" t="s">
        <v>23</v>
      </c>
      <c r="H38" s="37" t="s">
        <v>371</v>
      </c>
      <c r="I38" s="48" t="s">
        <v>372</v>
      </c>
      <c r="J38" s="48"/>
      <c r="K38" s="16" t="s">
        <v>403</v>
      </c>
      <c r="L38" s="64" t="s">
        <v>56</v>
      </c>
      <c r="M38" s="64">
        <v>1</v>
      </c>
      <c r="N38" s="64">
        <v>0</v>
      </c>
      <c r="O38" s="64" t="s">
        <v>977</v>
      </c>
      <c r="P38" s="64" t="s">
        <v>976</v>
      </c>
      <c r="Q38" s="64">
        <v>1794</v>
      </c>
      <c r="R38" s="64" t="str">
        <f t="shared" si="3"/>
        <v>3::1794</v>
      </c>
      <c r="S38" s="64">
        <f t="shared" si="4"/>
        <v>198402</v>
      </c>
    </row>
    <row r="39" spans="1:19" ht="25.5">
      <c r="A39" s="16" t="s">
        <v>466</v>
      </c>
      <c r="B39" s="15" t="s">
        <v>1010</v>
      </c>
      <c r="C39" s="16" t="s">
        <v>993</v>
      </c>
      <c r="D39" s="16" t="str">
        <f t="shared" si="5"/>
        <v>Blockage | Fluid Flow | System | Device, Fluid Line or Reservoir</v>
      </c>
      <c r="E39" s="37" t="s">
        <v>405</v>
      </c>
      <c r="F39" s="37" t="s">
        <v>866</v>
      </c>
      <c r="G39" s="37" t="s">
        <v>23</v>
      </c>
      <c r="H39" s="37" t="s">
        <v>1205</v>
      </c>
      <c r="I39" s="48" t="s">
        <v>372</v>
      </c>
      <c r="J39" s="48"/>
      <c r="K39" s="16" t="s">
        <v>409</v>
      </c>
      <c r="L39" s="64" t="s">
        <v>56</v>
      </c>
      <c r="M39" s="64">
        <v>1</v>
      </c>
      <c r="N39" s="64">
        <v>0</v>
      </c>
      <c r="O39" s="64" t="s">
        <v>977</v>
      </c>
      <c r="P39" s="64" t="s">
        <v>976</v>
      </c>
      <c r="Q39" s="64">
        <v>1762</v>
      </c>
      <c r="R39" s="64" t="str">
        <f t="shared" si="3"/>
        <v>3::1762</v>
      </c>
      <c r="S39" s="64">
        <f t="shared" si="4"/>
        <v>198370</v>
      </c>
    </row>
    <row r="40" spans="1:19" ht="25.5">
      <c r="A40" s="16" t="s">
        <v>466</v>
      </c>
      <c r="B40" s="15" t="s">
        <v>1010</v>
      </c>
      <c r="C40" s="16" t="s">
        <v>994</v>
      </c>
      <c r="D40" s="16" t="str">
        <f t="shared" si="5"/>
        <v>Blockage Check | Fluid | System | Device, Fluid Line or Reservoir</v>
      </c>
      <c r="E40" s="37" t="s">
        <v>407</v>
      </c>
      <c r="F40" s="37" t="s">
        <v>556</v>
      </c>
      <c r="G40" s="37" t="s">
        <v>23</v>
      </c>
      <c r="H40" s="37" t="s">
        <v>1205</v>
      </c>
      <c r="I40" s="48" t="s">
        <v>372</v>
      </c>
      <c r="J40" s="48"/>
      <c r="K40" s="16" t="s">
        <v>658</v>
      </c>
      <c r="L40" s="64" t="s">
        <v>56</v>
      </c>
      <c r="M40" s="64">
        <v>1</v>
      </c>
      <c r="N40" s="64">
        <v>0</v>
      </c>
      <c r="O40" s="64" t="s">
        <v>977</v>
      </c>
      <c r="P40" s="64" t="s">
        <v>976</v>
      </c>
      <c r="Q40" s="64">
        <v>1764</v>
      </c>
      <c r="R40" s="64" t="str">
        <f t="shared" si="3"/>
        <v>3::1764</v>
      </c>
      <c r="S40" s="64">
        <f t="shared" si="4"/>
        <v>198372</v>
      </c>
    </row>
    <row r="41" spans="1:19" ht="25.5">
      <c r="A41" s="16" t="s">
        <v>470</v>
      </c>
      <c r="B41" s="15" t="s">
        <v>1010</v>
      </c>
      <c r="C41" s="16" t="s">
        <v>1013</v>
      </c>
      <c r="D41" s="16" t="str">
        <f t="shared" si="5"/>
        <v>Blockage | Fluid Inflow | System | Device, Fluid Line</v>
      </c>
      <c r="E41" s="37" t="s">
        <v>405</v>
      </c>
      <c r="F41" s="37" t="s">
        <v>869</v>
      </c>
      <c r="G41" s="37" t="s">
        <v>23</v>
      </c>
      <c r="H41" s="37" t="s">
        <v>1220</v>
      </c>
      <c r="I41" s="48" t="s">
        <v>372</v>
      </c>
      <c r="J41" s="48"/>
      <c r="K41" s="48" t="s">
        <v>660</v>
      </c>
      <c r="L41" s="64" t="s">
        <v>56</v>
      </c>
      <c r="M41" s="64">
        <v>1</v>
      </c>
      <c r="N41" s="64">
        <v>0</v>
      </c>
      <c r="O41" s="64" t="s">
        <v>977</v>
      </c>
      <c r="P41" s="64" t="s">
        <v>976</v>
      </c>
      <c r="Q41" s="64">
        <v>1796</v>
      </c>
      <c r="R41" s="64" t="str">
        <f t="shared" si="3"/>
        <v>3::1796</v>
      </c>
      <c r="S41" s="64">
        <f t="shared" si="4"/>
        <v>198404</v>
      </c>
    </row>
    <row r="42" spans="1:19" ht="25.5">
      <c r="A42" s="16" t="s">
        <v>471</v>
      </c>
      <c r="B42" s="15" t="s">
        <v>1010</v>
      </c>
      <c r="C42" s="16" t="s">
        <v>995</v>
      </c>
      <c r="D42" s="16" t="str">
        <f t="shared" si="5"/>
        <v>Blockage | Fluid Outflow | System | Device, Fluid Line</v>
      </c>
      <c r="E42" s="37" t="s">
        <v>405</v>
      </c>
      <c r="F42" s="37" t="s">
        <v>867</v>
      </c>
      <c r="G42" s="37" t="s">
        <v>23</v>
      </c>
      <c r="H42" s="37" t="s">
        <v>1220</v>
      </c>
      <c r="I42" s="48" t="s">
        <v>372</v>
      </c>
      <c r="J42" s="48"/>
      <c r="K42" s="16" t="s">
        <v>662</v>
      </c>
      <c r="L42" s="64" t="s">
        <v>56</v>
      </c>
      <c r="M42" s="64">
        <v>1</v>
      </c>
      <c r="N42" s="64">
        <v>0</v>
      </c>
      <c r="O42" s="64" t="s">
        <v>977</v>
      </c>
      <c r="P42" s="64" t="s">
        <v>976</v>
      </c>
      <c r="Q42" s="64">
        <v>1766</v>
      </c>
      <c r="R42" s="64" t="str">
        <f t="shared" si="3"/>
        <v>3::1766</v>
      </c>
      <c r="S42" s="64">
        <f t="shared" si="4"/>
        <v>198374</v>
      </c>
    </row>
    <row r="43" spans="1:19" ht="25.5">
      <c r="A43" s="16" t="s">
        <v>466</v>
      </c>
      <c r="B43" s="15" t="s">
        <v>1010</v>
      </c>
      <c r="C43" s="16" t="s">
        <v>996</v>
      </c>
      <c r="D43" s="16" t="str">
        <f t="shared" si="5"/>
        <v>Slow Flow | Fluid Flow | System | Device, Fluid Line or Reservoir</v>
      </c>
      <c r="E43" s="37" t="s">
        <v>411</v>
      </c>
      <c r="F43" s="37" t="s">
        <v>866</v>
      </c>
      <c r="G43" s="37" t="s">
        <v>23</v>
      </c>
      <c r="H43" s="37" t="s">
        <v>1205</v>
      </c>
      <c r="I43" s="48" t="s">
        <v>372</v>
      </c>
      <c r="J43" s="48"/>
      <c r="K43" s="48" t="s">
        <v>665</v>
      </c>
      <c r="L43" s="64" t="s">
        <v>56</v>
      </c>
      <c r="M43" s="64">
        <v>1</v>
      </c>
      <c r="N43" s="64">
        <v>0</v>
      </c>
      <c r="O43" s="64" t="s">
        <v>977</v>
      </c>
      <c r="P43" s="64" t="s">
        <v>976</v>
      </c>
      <c r="Q43" s="64">
        <v>1768</v>
      </c>
      <c r="R43" s="64" t="str">
        <f t="shared" si="3"/>
        <v>3::1768</v>
      </c>
      <c r="S43" s="64">
        <f t="shared" si="4"/>
        <v>198376</v>
      </c>
    </row>
    <row r="44" spans="1:19" ht="25.5">
      <c r="A44" s="16" t="s">
        <v>466</v>
      </c>
      <c r="B44" s="15" t="s">
        <v>1010</v>
      </c>
      <c r="C44" s="16" t="s">
        <v>1014</v>
      </c>
      <c r="D44" s="16" t="str">
        <f t="shared" si="5"/>
        <v>Slow Flow | Fluid Inflow | System | Device, Fluid Line</v>
      </c>
      <c r="E44" s="37" t="s">
        <v>411</v>
      </c>
      <c r="F44" s="37" t="s">
        <v>869</v>
      </c>
      <c r="G44" s="37" t="s">
        <v>23</v>
      </c>
      <c r="H44" s="37" t="s">
        <v>1220</v>
      </c>
      <c r="I44" s="48" t="s">
        <v>372</v>
      </c>
      <c r="J44" s="48"/>
      <c r="K44" s="48" t="s">
        <v>667</v>
      </c>
      <c r="L44" s="64" t="s">
        <v>56</v>
      </c>
      <c r="M44" s="64">
        <v>1</v>
      </c>
      <c r="N44" s="64">
        <v>0</v>
      </c>
      <c r="O44" s="64" t="s">
        <v>977</v>
      </c>
      <c r="P44" s="64" t="s">
        <v>976</v>
      </c>
      <c r="Q44" s="64">
        <v>1798</v>
      </c>
      <c r="R44" s="64" t="str">
        <f t="shared" si="3"/>
        <v>3::1798</v>
      </c>
      <c r="S44" s="64">
        <f t="shared" si="4"/>
        <v>198406</v>
      </c>
    </row>
    <row r="45" spans="1:19" ht="25.5">
      <c r="A45" s="16" t="s">
        <v>466</v>
      </c>
      <c r="B45" s="15" t="s">
        <v>1010</v>
      </c>
      <c r="C45" s="16" t="s">
        <v>1015</v>
      </c>
      <c r="D45" s="16" t="str">
        <f t="shared" si="5"/>
        <v>Slow Flow | Fluid Outflow | System | Device, Fluid Line</v>
      </c>
      <c r="E45" s="37" t="s">
        <v>411</v>
      </c>
      <c r="F45" s="37" t="s">
        <v>867</v>
      </c>
      <c r="G45" s="37" t="s">
        <v>23</v>
      </c>
      <c r="H45" s="37" t="s">
        <v>1220</v>
      </c>
      <c r="I45" s="48" t="s">
        <v>372</v>
      </c>
      <c r="J45" s="48"/>
      <c r="K45" s="48" t="s">
        <v>668</v>
      </c>
      <c r="L45" s="64" t="s">
        <v>56</v>
      </c>
      <c r="M45" s="64">
        <v>1</v>
      </c>
      <c r="N45" s="64">
        <v>0</v>
      </c>
      <c r="O45" s="64" t="s">
        <v>977</v>
      </c>
      <c r="P45" s="64" t="s">
        <v>976</v>
      </c>
      <c r="Q45" s="64">
        <v>1800</v>
      </c>
      <c r="R45" s="64" t="str">
        <f t="shared" si="3"/>
        <v>3::1800</v>
      </c>
      <c r="S45" s="64">
        <f t="shared" si="4"/>
        <v>198408</v>
      </c>
    </row>
    <row r="46" spans="1:19">
      <c r="A46" s="16" t="s">
        <v>466</v>
      </c>
      <c r="B46" s="15" t="s">
        <v>1010</v>
      </c>
      <c r="C46" s="16" t="s">
        <v>1016</v>
      </c>
      <c r="D46" s="16" t="str">
        <f t="shared" si="5"/>
        <v>Missing | Fluid Line | System | Device</v>
      </c>
      <c r="E46" s="37" t="s">
        <v>396</v>
      </c>
      <c r="F46" s="37" t="s">
        <v>868</v>
      </c>
      <c r="G46" s="37" t="s">
        <v>23</v>
      </c>
      <c r="H46" s="37" t="s">
        <v>29</v>
      </c>
      <c r="I46" s="48" t="s">
        <v>372</v>
      </c>
      <c r="J46" s="48"/>
      <c r="K46" s="16" t="s">
        <v>670</v>
      </c>
      <c r="L46" s="64" t="s">
        <v>56</v>
      </c>
      <c r="M46" s="64">
        <v>1</v>
      </c>
      <c r="N46" s="64">
        <v>0</v>
      </c>
      <c r="O46" s="64" t="s">
        <v>977</v>
      </c>
      <c r="P46" s="64" t="s">
        <v>976</v>
      </c>
      <c r="Q46" s="64">
        <v>1802</v>
      </c>
      <c r="R46" s="64" t="str">
        <f t="shared" si="3"/>
        <v>3::1802</v>
      </c>
      <c r="S46" s="64">
        <f t="shared" si="4"/>
        <v>198410</v>
      </c>
    </row>
    <row r="47" spans="1:19" ht="25.5">
      <c r="A47" s="16" t="s">
        <v>466</v>
      </c>
      <c r="B47" s="15" t="s">
        <v>1010</v>
      </c>
      <c r="C47" s="16" t="s">
        <v>997</v>
      </c>
      <c r="D47" s="16" t="str">
        <f>E47 &amp; " | " &amp; F47 &amp; " | " &amp; G47 &amp; " | " &amp; H47</f>
        <v>Check | Line | Fluid Line | Device, Fluid Line or Reservoir</v>
      </c>
      <c r="E47" s="37" t="s">
        <v>649</v>
      </c>
      <c r="F47" s="37" t="s">
        <v>1204</v>
      </c>
      <c r="G47" s="37" t="s">
        <v>868</v>
      </c>
      <c r="H47" s="37" t="s">
        <v>1205</v>
      </c>
      <c r="I47" s="48" t="s">
        <v>372</v>
      </c>
      <c r="J47" s="48"/>
      <c r="K47" s="16" t="s">
        <v>673</v>
      </c>
      <c r="L47" s="64" t="s">
        <v>56</v>
      </c>
      <c r="M47" s="64">
        <v>1</v>
      </c>
      <c r="N47" s="64">
        <v>0</v>
      </c>
      <c r="O47" s="64" t="s">
        <v>977</v>
      </c>
      <c r="P47" s="64" t="s">
        <v>976</v>
      </c>
      <c r="Q47" s="64">
        <v>1770</v>
      </c>
      <c r="R47" s="64" t="str">
        <f t="shared" si="3"/>
        <v>3::1770</v>
      </c>
      <c r="S47" s="64">
        <f t="shared" si="4"/>
        <v>198378</v>
      </c>
    </row>
    <row r="48" spans="1:19">
      <c r="A48" s="16" t="s">
        <v>466</v>
      </c>
      <c r="B48" s="15" t="s">
        <v>1010</v>
      </c>
      <c r="C48" s="16" t="s">
        <v>1017</v>
      </c>
      <c r="D48" s="16" t="str">
        <f t="shared" si="5"/>
        <v>Status | Drain | System | Dialysis, Peritoneal</v>
      </c>
      <c r="E48" s="37" t="s">
        <v>370</v>
      </c>
      <c r="F48" s="37" t="s">
        <v>627</v>
      </c>
      <c r="G48" s="37" t="s">
        <v>23</v>
      </c>
      <c r="H48" s="37" t="s">
        <v>371</v>
      </c>
      <c r="I48" s="48" t="s">
        <v>372</v>
      </c>
      <c r="J48" s="48"/>
      <c r="K48" s="16" t="s">
        <v>427</v>
      </c>
      <c r="L48" s="64" t="s">
        <v>56</v>
      </c>
      <c r="M48" s="64">
        <v>1</v>
      </c>
      <c r="N48" s="64">
        <v>2</v>
      </c>
      <c r="O48" s="64" t="s">
        <v>977</v>
      </c>
      <c r="P48" s="64" t="s">
        <v>976</v>
      </c>
      <c r="Q48" s="64">
        <v>6430</v>
      </c>
      <c r="R48" s="64" t="str">
        <f t="shared" si="3"/>
        <v>3::6430</v>
      </c>
      <c r="S48" s="64">
        <f t="shared" si="4"/>
        <v>203038</v>
      </c>
    </row>
    <row r="49" spans="1:19">
      <c r="A49" s="16" t="s">
        <v>466</v>
      </c>
      <c r="B49" s="15" t="s">
        <v>1010</v>
      </c>
      <c r="C49" s="16" t="s">
        <v>1018</v>
      </c>
      <c r="D49" s="16" t="str">
        <f t="shared" si="5"/>
        <v>Status | Fill | System | Dialysis, Peritoneal</v>
      </c>
      <c r="E49" s="37" t="s">
        <v>370</v>
      </c>
      <c r="F49" s="37" t="s">
        <v>624</v>
      </c>
      <c r="G49" s="37" t="s">
        <v>23</v>
      </c>
      <c r="H49" s="37" t="s">
        <v>371</v>
      </c>
      <c r="I49" s="48" t="s">
        <v>372</v>
      </c>
      <c r="J49" s="48"/>
      <c r="K49" s="16" t="s">
        <v>428</v>
      </c>
      <c r="L49" s="64" t="s">
        <v>56</v>
      </c>
      <c r="M49" s="64">
        <v>1</v>
      </c>
      <c r="N49" s="64">
        <v>2</v>
      </c>
      <c r="O49" s="64" t="s">
        <v>977</v>
      </c>
      <c r="P49" s="64" t="s">
        <v>976</v>
      </c>
      <c r="Q49" s="64">
        <v>6432</v>
      </c>
      <c r="R49" s="64" t="str">
        <f t="shared" si="3"/>
        <v>3::6432</v>
      </c>
      <c r="S49" s="64">
        <f t="shared" si="4"/>
        <v>203040</v>
      </c>
    </row>
    <row r="50" spans="1:19" ht="89.25">
      <c r="A50" s="16" t="s">
        <v>513</v>
      </c>
      <c r="B50" s="15" t="s">
        <v>1019</v>
      </c>
      <c r="C50" s="16" t="s">
        <v>993</v>
      </c>
      <c r="D50" s="16" t="str">
        <f t="shared" si="5"/>
        <v>Blockage | Fluid Flow | System | Device, Fluid Line or Reservoir</v>
      </c>
      <c r="E50" s="37" t="s">
        <v>405</v>
      </c>
      <c r="F50" s="37" t="s">
        <v>866</v>
      </c>
      <c r="G50" s="37" t="s">
        <v>23</v>
      </c>
      <c r="H50" s="37" t="s">
        <v>1205</v>
      </c>
      <c r="I50" s="48" t="s">
        <v>372</v>
      </c>
      <c r="J50" s="48"/>
      <c r="K50" s="16" t="s">
        <v>410</v>
      </c>
      <c r="L50" s="64" t="s">
        <v>56</v>
      </c>
      <c r="M50" s="64">
        <v>1</v>
      </c>
      <c r="N50" s="64">
        <v>0</v>
      </c>
      <c r="O50" s="64" t="s">
        <v>977</v>
      </c>
      <c r="P50" s="64" t="s">
        <v>976</v>
      </c>
      <c r="Q50" s="64">
        <v>1762</v>
      </c>
      <c r="R50" s="64" t="str">
        <f t="shared" si="3"/>
        <v>3::1762</v>
      </c>
      <c r="S50" s="64">
        <f t="shared" si="4"/>
        <v>198370</v>
      </c>
    </row>
    <row r="51" spans="1:19" ht="89.25">
      <c r="A51" s="16" t="s">
        <v>513</v>
      </c>
      <c r="B51" s="15" t="s">
        <v>1019</v>
      </c>
      <c r="C51" s="16" t="s">
        <v>994</v>
      </c>
      <c r="D51" s="16" t="str">
        <f t="shared" si="5"/>
        <v>Blockage Check | Fluid | System | Device, Fluid Line or Reservoir</v>
      </c>
      <c r="E51" s="37" t="s">
        <v>407</v>
      </c>
      <c r="F51" s="37" t="s">
        <v>556</v>
      </c>
      <c r="G51" s="37" t="s">
        <v>23</v>
      </c>
      <c r="H51" s="37" t="s">
        <v>1205</v>
      </c>
      <c r="I51" s="48" t="s">
        <v>372</v>
      </c>
      <c r="J51" s="48"/>
      <c r="K51" s="16" t="s">
        <v>659</v>
      </c>
      <c r="L51" s="64" t="s">
        <v>56</v>
      </c>
      <c r="M51" s="64">
        <v>1</v>
      </c>
      <c r="N51" s="64">
        <v>0</v>
      </c>
      <c r="O51" s="64" t="s">
        <v>977</v>
      </c>
      <c r="P51" s="64" t="s">
        <v>976</v>
      </c>
      <c r="Q51" s="64">
        <v>1764</v>
      </c>
      <c r="R51" s="64" t="str">
        <f t="shared" si="3"/>
        <v>3::1764</v>
      </c>
      <c r="S51" s="64">
        <f t="shared" si="4"/>
        <v>198372</v>
      </c>
    </row>
    <row r="52" spans="1:19" ht="89.25">
      <c r="A52" s="16" t="s">
        <v>510</v>
      </c>
      <c r="B52" s="15" t="s">
        <v>1019</v>
      </c>
      <c r="C52" s="16" t="s">
        <v>996</v>
      </c>
      <c r="D52" s="16" t="str">
        <f t="shared" si="5"/>
        <v>Slow Flow | Fluid Flow | System | Device, Fluid Line or Reservoir</v>
      </c>
      <c r="E52" s="37" t="s">
        <v>411</v>
      </c>
      <c r="F52" s="37" t="s">
        <v>866</v>
      </c>
      <c r="G52" s="37" t="s">
        <v>23</v>
      </c>
      <c r="H52" s="37" t="s">
        <v>1205</v>
      </c>
      <c r="I52" s="48" t="s">
        <v>372</v>
      </c>
      <c r="J52" s="48"/>
      <c r="K52" s="48" t="s">
        <v>666</v>
      </c>
      <c r="L52" s="64" t="s">
        <v>56</v>
      </c>
      <c r="M52" s="64">
        <v>1</v>
      </c>
      <c r="N52" s="64">
        <v>0</v>
      </c>
      <c r="O52" s="64" t="s">
        <v>977</v>
      </c>
      <c r="P52" s="64" t="s">
        <v>976</v>
      </c>
      <c r="Q52" s="64">
        <v>1768</v>
      </c>
      <c r="R52" s="64" t="str">
        <f t="shared" si="3"/>
        <v>3::1768</v>
      </c>
      <c r="S52" s="64">
        <f t="shared" si="4"/>
        <v>198376</v>
      </c>
    </row>
    <row r="53" spans="1:19" ht="89.25">
      <c r="A53" s="16" t="s">
        <v>512</v>
      </c>
      <c r="B53" s="15" t="s">
        <v>1019</v>
      </c>
      <c r="C53" s="16" t="s">
        <v>1016</v>
      </c>
      <c r="D53" s="16" t="str">
        <f t="shared" si="5"/>
        <v>Missing | Fluid Line | System | Device</v>
      </c>
      <c r="E53" s="37" t="s">
        <v>396</v>
      </c>
      <c r="F53" s="37" t="s">
        <v>868</v>
      </c>
      <c r="G53" s="37" t="s">
        <v>23</v>
      </c>
      <c r="H53" s="37" t="s">
        <v>29</v>
      </c>
      <c r="I53" s="48" t="s">
        <v>372</v>
      </c>
      <c r="J53" s="48"/>
      <c r="K53" s="16" t="s">
        <v>669</v>
      </c>
      <c r="L53" s="64" t="s">
        <v>56</v>
      </c>
      <c r="M53" s="64">
        <v>1</v>
      </c>
      <c r="N53" s="64">
        <v>0</v>
      </c>
      <c r="O53" s="64" t="s">
        <v>977</v>
      </c>
      <c r="P53" s="64" t="s">
        <v>976</v>
      </c>
      <c r="Q53" s="64">
        <v>1802</v>
      </c>
      <c r="R53" s="64" t="str">
        <f t="shared" si="3"/>
        <v>3::1802</v>
      </c>
      <c r="S53" s="64">
        <f t="shared" si="4"/>
        <v>198410</v>
      </c>
    </row>
    <row r="54" spans="1:19" ht="89.25">
      <c r="A54" s="16" t="s">
        <v>510</v>
      </c>
      <c r="B54" s="15" t="s">
        <v>1019</v>
      </c>
      <c r="C54" s="16" t="s">
        <v>997</v>
      </c>
      <c r="D54" s="16" t="str">
        <f t="shared" si="5"/>
        <v>Check | Line | Fluid Line | Device, Fluid Line or Reservoir</v>
      </c>
      <c r="E54" s="37" t="s">
        <v>649</v>
      </c>
      <c r="F54" s="37" t="s">
        <v>1204</v>
      </c>
      <c r="G54" s="37" t="s">
        <v>868</v>
      </c>
      <c r="H54" s="37" t="s">
        <v>1205</v>
      </c>
      <c r="I54" s="48" t="s">
        <v>372</v>
      </c>
      <c r="J54" s="48"/>
      <c r="K54" s="16" t="s">
        <v>674</v>
      </c>
      <c r="L54" s="64" t="s">
        <v>56</v>
      </c>
      <c r="M54" s="64">
        <v>1</v>
      </c>
      <c r="N54" s="64">
        <v>0</v>
      </c>
      <c r="O54" s="64" t="s">
        <v>977</v>
      </c>
      <c r="P54" s="64" t="s">
        <v>976</v>
      </c>
      <c r="Q54" s="64">
        <v>1770</v>
      </c>
      <c r="R54" s="64" t="str">
        <f t="shared" si="3"/>
        <v>3::1770</v>
      </c>
      <c r="S54" s="64">
        <f t="shared" si="4"/>
        <v>198378</v>
      </c>
    </row>
    <row r="55" spans="1:19" ht="89.25">
      <c r="A55" s="16" t="s">
        <v>510</v>
      </c>
      <c r="B55" s="15" t="s">
        <v>1019</v>
      </c>
      <c r="C55" s="16" t="s">
        <v>1020</v>
      </c>
      <c r="D55" s="16" t="str">
        <f t="shared" si="5"/>
        <v>Fluid | Unused Line | System | Dialysis, Peritoneal</v>
      </c>
      <c r="E55" s="37" t="s">
        <v>556</v>
      </c>
      <c r="F55" s="37" t="s">
        <v>646</v>
      </c>
      <c r="G55" s="37" t="s">
        <v>23</v>
      </c>
      <c r="H55" s="37" t="s">
        <v>371</v>
      </c>
      <c r="I55" s="48" t="s">
        <v>372</v>
      </c>
      <c r="J55" s="48"/>
      <c r="K55" s="16" t="s">
        <v>418</v>
      </c>
      <c r="L55" s="64" t="s">
        <v>56</v>
      </c>
      <c r="M55" s="64">
        <v>1</v>
      </c>
      <c r="N55" s="64">
        <v>0</v>
      </c>
      <c r="O55" s="64" t="s">
        <v>977</v>
      </c>
      <c r="P55" s="64">
        <v>3</v>
      </c>
      <c r="Q55" s="64">
        <v>1804</v>
      </c>
      <c r="R55" s="64" t="str">
        <f t="shared" si="3"/>
        <v>3::1804</v>
      </c>
      <c r="S55" s="64">
        <f t="shared" si="4"/>
        <v>198412</v>
      </c>
    </row>
    <row r="56" spans="1:19" ht="25.5">
      <c r="A56" s="16" t="s">
        <v>523</v>
      </c>
      <c r="B56" s="82" t="s">
        <v>1021</v>
      </c>
      <c r="C56" s="16" t="s">
        <v>485</v>
      </c>
      <c r="D56" s="16" t="str">
        <f t="shared" si="5"/>
        <v>Advisory | Setting, ‹CheckingNecessary› | FunctionalDisturbance | Device</v>
      </c>
      <c r="E56" s="37" t="s">
        <v>643</v>
      </c>
      <c r="F56" s="37" t="s">
        <v>1203</v>
      </c>
      <c r="G56" s="37" t="s">
        <v>1202</v>
      </c>
      <c r="H56" s="37" t="s">
        <v>29</v>
      </c>
      <c r="I56" s="48" t="s">
        <v>372</v>
      </c>
      <c r="J56" s="48"/>
      <c r="K56" s="48" t="s">
        <v>680</v>
      </c>
      <c r="L56" s="64" t="s">
        <v>56</v>
      </c>
      <c r="M56" s="64">
        <v>0</v>
      </c>
      <c r="N56" s="64"/>
      <c r="O56" s="64" t="s">
        <v>977</v>
      </c>
      <c r="P56" s="64">
        <v>3</v>
      </c>
      <c r="Q56" s="64">
        <v>6838</v>
      </c>
      <c r="R56" s="64" t="str">
        <f t="shared" si="3"/>
        <v>3::6838</v>
      </c>
      <c r="S56" s="64">
        <f t="shared" si="4"/>
        <v>203446</v>
      </c>
    </row>
    <row r="57" spans="1:19" s="85" customFormat="1" ht="25.5">
      <c r="A57" s="16" t="s">
        <v>525</v>
      </c>
      <c r="B57" s="82" t="s">
        <v>1021</v>
      </c>
      <c r="C57" s="16" t="s">
        <v>485</v>
      </c>
      <c r="D57" s="16" t="str">
        <f t="shared" si="5"/>
        <v>Advisory | Setting, ‹CheckingNecessary› | FunctionalDisturbance | Device</v>
      </c>
      <c r="E57" s="37" t="s">
        <v>643</v>
      </c>
      <c r="F57" s="37" t="s">
        <v>1203</v>
      </c>
      <c r="G57" s="37" t="s">
        <v>1202</v>
      </c>
      <c r="H57" s="37" t="s">
        <v>29</v>
      </c>
      <c r="I57" s="48" t="s">
        <v>372</v>
      </c>
      <c r="J57" s="48"/>
      <c r="K57" s="48" t="s">
        <v>682</v>
      </c>
      <c r="L57" s="64" t="s">
        <v>56</v>
      </c>
      <c r="M57" s="64">
        <v>0</v>
      </c>
      <c r="N57" s="64"/>
      <c r="O57" s="64" t="s">
        <v>977</v>
      </c>
      <c r="P57" s="64">
        <v>3</v>
      </c>
      <c r="Q57" s="64">
        <v>6838</v>
      </c>
      <c r="R57" s="64" t="str">
        <f t="shared" si="3"/>
        <v>3::6838</v>
      </c>
      <c r="S57" s="64">
        <f t="shared" si="4"/>
        <v>203446</v>
      </c>
    </row>
    <row r="58" spans="1:19" ht="25.5">
      <c r="A58" s="16" t="s">
        <v>526</v>
      </c>
      <c r="B58" s="82" t="s">
        <v>1021</v>
      </c>
      <c r="C58" s="16" t="s">
        <v>485</v>
      </c>
      <c r="D58" s="16" t="str">
        <f t="shared" si="5"/>
        <v>Advisory | Setting, ‹CheckingNecessary› | FunctionalDisturbance | Device</v>
      </c>
      <c r="E58" s="37" t="s">
        <v>643</v>
      </c>
      <c r="F58" s="37" t="s">
        <v>1203</v>
      </c>
      <c r="G58" s="37" t="s">
        <v>1202</v>
      </c>
      <c r="H58" s="37" t="s">
        <v>29</v>
      </c>
      <c r="I58" s="48" t="s">
        <v>372</v>
      </c>
      <c r="J58" s="48"/>
      <c r="K58" s="48" t="s">
        <v>683</v>
      </c>
      <c r="L58" s="64" t="s">
        <v>56</v>
      </c>
      <c r="M58" s="64">
        <v>0</v>
      </c>
      <c r="N58" s="64"/>
      <c r="O58" s="64" t="s">
        <v>977</v>
      </c>
      <c r="P58" s="64">
        <v>3</v>
      </c>
      <c r="Q58" s="64">
        <v>6838</v>
      </c>
      <c r="R58" s="64" t="str">
        <f t="shared" si="3"/>
        <v>3::6838</v>
      </c>
      <c r="S58" s="64">
        <f t="shared" si="4"/>
        <v>203446</v>
      </c>
    </row>
    <row r="59" spans="1:19" ht="25.5">
      <c r="A59" s="16" t="s">
        <v>527</v>
      </c>
      <c r="B59" s="82" t="s">
        <v>1021</v>
      </c>
      <c r="C59" s="16" t="s">
        <v>485</v>
      </c>
      <c r="D59" s="16" t="str">
        <f t="shared" si="5"/>
        <v>Advisory | Setting, ‹CheckingNecessary› | FunctionalDisturbance | Device</v>
      </c>
      <c r="E59" s="37" t="s">
        <v>643</v>
      </c>
      <c r="F59" s="37" t="s">
        <v>1203</v>
      </c>
      <c r="G59" s="37" t="s">
        <v>1202</v>
      </c>
      <c r="H59" s="37" t="s">
        <v>29</v>
      </c>
      <c r="I59" s="48" t="s">
        <v>372</v>
      </c>
      <c r="J59" s="48"/>
      <c r="K59" s="48" t="s">
        <v>684</v>
      </c>
      <c r="L59" s="64" t="s">
        <v>56</v>
      </c>
      <c r="M59" s="64">
        <v>0</v>
      </c>
      <c r="N59" s="64"/>
      <c r="O59" s="64" t="s">
        <v>977</v>
      </c>
      <c r="P59" s="64">
        <v>3</v>
      </c>
      <c r="Q59" s="64">
        <v>6838</v>
      </c>
      <c r="R59" s="64" t="str">
        <f t="shared" si="3"/>
        <v>3::6838</v>
      </c>
      <c r="S59" s="64">
        <f t="shared" si="4"/>
        <v>203446</v>
      </c>
    </row>
    <row r="60" spans="1:19" ht="25.5">
      <c r="A60" s="16" t="s">
        <v>476</v>
      </c>
      <c r="B60" s="82" t="s">
        <v>1021</v>
      </c>
      <c r="C60" s="16" t="s">
        <v>493</v>
      </c>
      <c r="D60" s="16" t="str">
        <f t="shared" si="5"/>
        <v>LimitEvent | ‹Low›, ‹val&lt;lim› | Processing | Device</v>
      </c>
      <c r="E60" s="37" t="s">
        <v>1206</v>
      </c>
      <c r="F60" s="37" t="s">
        <v>1207</v>
      </c>
      <c r="G60" s="37" t="s">
        <v>1208</v>
      </c>
      <c r="H60" s="37" t="s">
        <v>29</v>
      </c>
      <c r="I60" s="48" t="s">
        <v>372</v>
      </c>
      <c r="J60" s="48"/>
      <c r="K60" s="48" t="s">
        <v>695</v>
      </c>
      <c r="L60" s="64" t="s">
        <v>56</v>
      </c>
      <c r="M60" s="64">
        <v>0</v>
      </c>
      <c r="N60" s="64"/>
      <c r="O60" s="64" t="s">
        <v>977</v>
      </c>
      <c r="P60" s="64">
        <v>3</v>
      </c>
      <c r="Q60" s="64">
        <v>62</v>
      </c>
      <c r="R60" s="64" t="str">
        <f t="shared" si="3"/>
        <v>3::62</v>
      </c>
      <c r="S60" s="64">
        <f t="shared" si="4"/>
        <v>196670</v>
      </c>
    </row>
    <row r="61" spans="1:19" ht="25.5">
      <c r="A61" s="16" t="s">
        <v>508</v>
      </c>
      <c r="B61" s="82" t="s">
        <v>1021</v>
      </c>
      <c r="C61" s="16" t="s">
        <v>493</v>
      </c>
      <c r="D61" s="16" t="str">
        <f t="shared" si="5"/>
        <v>LimitEvent | ‹Low›, ‹val&lt;lim› | Processing | Device</v>
      </c>
      <c r="E61" s="37" t="s">
        <v>1206</v>
      </c>
      <c r="F61" s="37" t="s">
        <v>1207</v>
      </c>
      <c r="G61" s="37" t="s">
        <v>1208</v>
      </c>
      <c r="H61" s="37" t="s">
        <v>29</v>
      </c>
      <c r="I61" s="48" t="s">
        <v>372</v>
      </c>
      <c r="J61" s="48"/>
      <c r="K61" s="48" t="s">
        <v>696</v>
      </c>
      <c r="L61" s="64" t="s">
        <v>56</v>
      </c>
      <c r="M61" s="64">
        <v>0</v>
      </c>
      <c r="N61" s="64"/>
      <c r="O61" s="64" t="s">
        <v>977</v>
      </c>
      <c r="P61" s="64">
        <v>3</v>
      </c>
      <c r="Q61" s="64">
        <v>62</v>
      </c>
      <c r="R61" s="64" t="str">
        <f t="shared" si="3"/>
        <v>3::62</v>
      </c>
      <c r="S61" s="64">
        <f t="shared" si="4"/>
        <v>196670</v>
      </c>
    </row>
    <row r="62" spans="1:19" ht="25.5">
      <c r="A62" s="16" t="s">
        <v>460</v>
      </c>
      <c r="B62" s="82" t="s">
        <v>1021</v>
      </c>
      <c r="C62" s="16" t="s">
        <v>1022</v>
      </c>
      <c r="D62" s="16" t="str">
        <f t="shared" si="5"/>
        <v>Invalid | Prescription | System | Dialysis, Peritoneal</v>
      </c>
      <c r="E62" s="37" t="s">
        <v>387</v>
      </c>
      <c r="F62" s="37" t="s">
        <v>632</v>
      </c>
      <c r="G62" s="37" t="s">
        <v>23</v>
      </c>
      <c r="H62" s="37" t="s">
        <v>371</v>
      </c>
      <c r="I62" s="48" t="s">
        <v>372</v>
      </c>
      <c r="J62" s="48"/>
      <c r="K62" s="16" t="s">
        <v>416</v>
      </c>
      <c r="L62" s="64" t="s">
        <v>56</v>
      </c>
      <c r="M62" s="64">
        <v>1</v>
      </c>
      <c r="N62" s="64">
        <v>0</v>
      </c>
      <c r="O62" s="64" t="s">
        <v>977</v>
      </c>
      <c r="P62" s="64" t="s">
        <v>976</v>
      </c>
      <c r="Q62" s="64">
        <v>1806</v>
      </c>
      <c r="R62" s="64" t="str">
        <f t="shared" si="3"/>
        <v>3::1806</v>
      </c>
      <c r="S62" s="64">
        <f t="shared" si="4"/>
        <v>198414</v>
      </c>
    </row>
    <row r="63" spans="1:19" ht="25.5">
      <c r="A63" s="16" t="s">
        <v>476</v>
      </c>
      <c r="B63" s="82" t="s">
        <v>1021</v>
      </c>
      <c r="C63" s="16" t="s">
        <v>1023</v>
      </c>
      <c r="D63" s="16" t="str">
        <f t="shared" si="5"/>
        <v>Too Low | UF | Treatment | Dialysis, Peritoneal</v>
      </c>
      <c r="E63" s="37" t="s">
        <v>634</v>
      </c>
      <c r="F63" s="37" t="s">
        <v>635</v>
      </c>
      <c r="G63" s="37" t="s">
        <v>68</v>
      </c>
      <c r="H63" s="37" t="s">
        <v>371</v>
      </c>
      <c r="I63" s="48" t="s">
        <v>372</v>
      </c>
      <c r="J63" s="48"/>
      <c r="K63" s="16" t="s">
        <v>421</v>
      </c>
      <c r="L63" s="64" t="s">
        <v>56</v>
      </c>
      <c r="M63" s="64">
        <v>1</v>
      </c>
      <c r="N63" s="64">
        <v>0</v>
      </c>
      <c r="O63" s="64" t="s">
        <v>977</v>
      </c>
      <c r="P63" s="64" t="s">
        <v>976</v>
      </c>
      <c r="Q63" s="64">
        <v>1808</v>
      </c>
      <c r="R63" s="64" t="str">
        <f t="shared" si="3"/>
        <v>3::1808</v>
      </c>
      <c r="S63" s="64">
        <f t="shared" si="4"/>
        <v>198416</v>
      </c>
    </row>
    <row r="64" spans="1:19" ht="25.5">
      <c r="A64" s="16" t="s">
        <v>476</v>
      </c>
      <c r="B64" s="82" t="s">
        <v>1021</v>
      </c>
      <c r="C64" s="16" t="s">
        <v>1024</v>
      </c>
      <c r="D64" s="16" t="str">
        <f t="shared" si="5"/>
        <v>Too High | UF | Treatment | Dialysis, Peritoneal</v>
      </c>
      <c r="E64" s="37" t="s">
        <v>636</v>
      </c>
      <c r="F64" s="37" t="s">
        <v>635</v>
      </c>
      <c r="G64" s="37" t="s">
        <v>68</v>
      </c>
      <c r="H64" s="37" t="s">
        <v>371</v>
      </c>
      <c r="I64" s="48" t="s">
        <v>372</v>
      </c>
      <c r="J64" s="48"/>
      <c r="K64" s="16" t="s">
        <v>422</v>
      </c>
      <c r="L64" s="64" t="s">
        <v>56</v>
      </c>
      <c r="M64" s="64">
        <v>1</v>
      </c>
      <c r="N64" s="64">
        <v>0</v>
      </c>
      <c r="O64" s="64" t="s">
        <v>977</v>
      </c>
      <c r="P64" s="64" t="s">
        <v>976</v>
      </c>
      <c r="Q64" s="64">
        <v>1810</v>
      </c>
      <c r="R64" s="64" t="str">
        <f t="shared" si="3"/>
        <v>3::1810</v>
      </c>
      <c r="S64" s="64">
        <f t="shared" si="4"/>
        <v>198418</v>
      </c>
    </row>
    <row r="65" spans="1:19" ht="25.5">
      <c r="A65" s="16" t="s">
        <v>481</v>
      </c>
      <c r="B65" s="82" t="s">
        <v>1021</v>
      </c>
      <c r="C65" s="16" t="s">
        <v>1025</v>
      </c>
      <c r="D65" s="16" t="str">
        <f t="shared" si="5"/>
        <v>Invalid | Treatment Data | System | Device</v>
      </c>
      <c r="E65" s="37" t="s">
        <v>387</v>
      </c>
      <c r="F65" s="37" t="s">
        <v>1234</v>
      </c>
      <c r="G65" s="37" t="s">
        <v>23</v>
      </c>
      <c r="H65" s="37" t="s">
        <v>29</v>
      </c>
      <c r="I65" s="48" t="s">
        <v>372</v>
      </c>
      <c r="J65" s="48"/>
      <c r="K65" s="16" t="s">
        <v>435</v>
      </c>
      <c r="L65" s="64" t="s">
        <v>56</v>
      </c>
      <c r="M65" s="64">
        <v>1</v>
      </c>
      <c r="N65" s="64">
        <v>0</v>
      </c>
      <c r="O65" s="64" t="s">
        <v>977</v>
      </c>
      <c r="P65" s="64" t="s">
        <v>976</v>
      </c>
      <c r="Q65" s="64">
        <v>1812</v>
      </c>
      <c r="R65" s="64" t="str">
        <f t="shared" si="3"/>
        <v>3::1812</v>
      </c>
      <c r="S65" s="64">
        <f t="shared" si="4"/>
        <v>198420</v>
      </c>
    </row>
    <row r="66" spans="1:19" ht="25.5">
      <c r="A66" s="16" t="s">
        <v>483</v>
      </c>
      <c r="B66" s="82" t="s">
        <v>1021</v>
      </c>
      <c r="C66" s="16" t="s">
        <v>1026</v>
      </c>
      <c r="D66" s="16" t="str">
        <f t="shared" ref="D66:D97" si="6">E66 &amp; " | " &amp; F66 &amp; " | " &amp; G66 &amp; " | " &amp; H66</f>
        <v>Deviation, from expected | Volume | System | Device</v>
      </c>
      <c r="E66" s="37" t="s">
        <v>1235</v>
      </c>
      <c r="F66" s="37" t="s">
        <v>567</v>
      </c>
      <c r="G66" s="37" t="s">
        <v>23</v>
      </c>
      <c r="H66" s="37" t="s">
        <v>29</v>
      </c>
      <c r="I66" s="48" t="s">
        <v>372</v>
      </c>
      <c r="J66" s="48"/>
      <c r="K66" s="16" t="s">
        <v>441</v>
      </c>
      <c r="L66" s="64" t="s">
        <v>56</v>
      </c>
      <c r="M66" s="64">
        <v>1</v>
      </c>
      <c r="N66" s="64">
        <v>0</v>
      </c>
      <c r="O66" s="64" t="s">
        <v>977</v>
      </c>
      <c r="P66" s="64" t="s">
        <v>976</v>
      </c>
      <c r="Q66" s="64">
        <v>1814</v>
      </c>
      <c r="R66" s="64" t="str">
        <f t="shared" si="3"/>
        <v>3::1814</v>
      </c>
      <c r="S66" s="64">
        <f t="shared" si="4"/>
        <v>198422</v>
      </c>
    </row>
    <row r="67" spans="1:19" ht="25.5">
      <c r="A67" s="16" t="s">
        <v>461</v>
      </c>
      <c r="B67" s="82" t="s">
        <v>985</v>
      </c>
      <c r="C67" s="16" t="s">
        <v>1027</v>
      </c>
      <c r="D67" s="16" t="str">
        <f t="shared" si="6"/>
        <v>Error | Communication | External system or device | Device</v>
      </c>
      <c r="E67" s="37" t="s">
        <v>617</v>
      </c>
      <c r="F67" s="37" t="s">
        <v>1229</v>
      </c>
      <c r="G67" s="37" t="s">
        <v>1237</v>
      </c>
      <c r="H67" s="37" t="s">
        <v>29</v>
      </c>
      <c r="I67" s="48" t="s">
        <v>372</v>
      </c>
      <c r="J67" s="48"/>
      <c r="K67" s="48" t="s">
        <v>656</v>
      </c>
      <c r="L67" s="64" t="s">
        <v>56</v>
      </c>
      <c r="M67" s="64">
        <v>1</v>
      </c>
      <c r="N67" s="64">
        <v>0</v>
      </c>
      <c r="O67" s="64" t="s">
        <v>977</v>
      </c>
      <c r="P67" s="64" t="s">
        <v>976</v>
      </c>
      <c r="Q67" s="64">
        <v>1816</v>
      </c>
      <c r="R67" s="64" t="str">
        <f t="shared" si="3"/>
        <v>3::1816</v>
      </c>
      <c r="S67" s="64">
        <f t="shared" si="4"/>
        <v>198424</v>
      </c>
    </row>
    <row r="68" spans="1:19" ht="25.5">
      <c r="A68" s="16" t="s">
        <v>461</v>
      </c>
      <c r="B68" s="82" t="s">
        <v>985</v>
      </c>
      <c r="C68" s="16" t="s">
        <v>1028</v>
      </c>
      <c r="D68" s="16" t="str">
        <f t="shared" si="6"/>
        <v>Error | Communication | Internal subsystem or component | Device</v>
      </c>
      <c r="E68" s="37" t="s">
        <v>617</v>
      </c>
      <c r="F68" s="37" t="s">
        <v>1229</v>
      </c>
      <c r="G68" s="37" t="s">
        <v>1248</v>
      </c>
      <c r="H68" s="37" t="s">
        <v>29</v>
      </c>
      <c r="I68" s="48" t="s">
        <v>372</v>
      </c>
      <c r="J68" s="48"/>
      <c r="K68" s="48" t="s">
        <v>656</v>
      </c>
      <c r="L68" s="64" t="s">
        <v>56</v>
      </c>
      <c r="M68" s="64">
        <v>1</v>
      </c>
      <c r="N68" s="64">
        <v>0</v>
      </c>
      <c r="O68" s="64" t="s">
        <v>977</v>
      </c>
      <c r="P68" s="64" t="s">
        <v>976</v>
      </c>
      <c r="Q68" s="64">
        <v>1818</v>
      </c>
      <c r="R68" s="64" t="str">
        <f t="shared" si="3"/>
        <v>3::1818</v>
      </c>
      <c r="S68" s="64">
        <f t="shared" si="4"/>
        <v>198426</v>
      </c>
    </row>
    <row r="69" spans="1:19" ht="25.5">
      <c r="A69" s="16" t="s">
        <v>462</v>
      </c>
      <c r="B69" s="82" t="s">
        <v>985</v>
      </c>
      <c r="C69" s="16" t="s">
        <v>1029</v>
      </c>
      <c r="D69" s="16" t="str">
        <f t="shared" si="6"/>
        <v>Inconsistent values | Display | System | Device</v>
      </c>
      <c r="E69" s="37" t="s">
        <v>1236</v>
      </c>
      <c r="F69" s="37" t="s">
        <v>379</v>
      </c>
      <c r="G69" s="37" t="s">
        <v>23</v>
      </c>
      <c r="H69" s="37" t="s">
        <v>29</v>
      </c>
      <c r="I69" s="48" t="s">
        <v>372</v>
      </c>
      <c r="J69" s="48"/>
      <c r="K69" s="16" t="s">
        <v>380</v>
      </c>
      <c r="L69" s="64" t="s">
        <v>56</v>
      </c>
      <c r="M69" s="64">
        <v>1</v>
      </c>
      <c r="N69" s="64">
        <v>0</v>
      </c>
      <c r="O69" s="64" t="s">
        <v>977</v>
      </c>
      <c r="P69" s="64" t="s">
        <v>976</v>
      </c>
      <c r="Q69" s="64">
        <v>1820</v>
      </c>
      <c r="R69" s="64" t="str">
        <f t="shared" si="3"/>
        <v>3::1820</v>
      </c>
      <c r="S69" s="64">
        <f t="shared" si="4"/>
        <v>198428</v>
      </c>
    </row>
    <row r="70" spans="1:19">
      <c r="A70" s="16" t="s">
        <v>461</v>
      </c>
      <c r="B70" s="82" t="s">
        <v>985</v>
      </c>
      <c r="C70" s="16" t="s">
        <v>1030</v>
      </c>
      <c r="D70" s="16" t="str">
        <f t="shared" si="6"/>
        <v>Leak | Disposable Set | System | Device</v>
      </c>
      <c r="E70" s="37" t="s">
        <v>381</v>
      </c>
      <c r="F70" s="37" t="s">
        <v>1238</v>
      </c>
      <c r="G70" s="37" t="s">
        <v>23</v>
      </c>
      <c r="H70" s="37" t="s">
        <v>29</v>
      </c>
      <c r="I70" s="48" t="s">
        <v>372</v>
      </c>
      <c r="J70" s="48"/>
      <c r="K70" s="16" t="s">
        <v>382</v>
      </c>
      <c r="L70" s="64" t="s">
        <v>56</v>
      </c>
      <c r="M70" s="64">
        <v>1</v>
      </c>
      <c r="N70" s="64">
        <v>0</v>
      </c>
      <c r="O70" s="64" t="s">
        <v>977</v>
      </c>
      <c r="P70" s="64" t="s">
        <v>976</v>
      </c>
      <c r="Q70" s="64">
        <v>1822</v>
      </c>
      <c r="R70" s="64" t="str">
        <f t="shared" ref="R70:R133" si="7">P70&amp;"::"&amp;Q70</f>
        <v>3::1822</v>
      </c>
      <c r="S70" s="64">
        <f t="shared" ref="S70:S133" si="8">65536*P70+Q70</f>
        <v>198430</v>
      </c>
    </row>
    <row r="71" spans="1:19">
      <c r="A71" s="16" t="s">
        <v>461</v>
      </c>
      <c r="B71" s="82" t="s">
        <v>985</v>
      </c>
      <c r="C71" s="16" t="s">
        <v>1031</v>
      </c>
      <c r="D71" s="16" t="str">
        <f t="shared" si="6"/>
        <v>Advice | Load New Set | System | Device</v>
      </c>
      <c r="E71" s="37" t="s">
        <v>384</v>
      </c>
      <c r="F71" s="37" t="s">
        <v>1239</v>
      </c>
      <c r="G71" s="37" t="s">
        <v>23</v>
      </c>
      <c r="H71" s="37" t="s">
        <v>29</v>
      </c>
      <c r="I71" s="48" t="s">
        <v>372</v>
      </c>
      <c r="J71" s="48"/>
      <c r="K71" s="16" t="s">
        <v>385</v>
      </c>
      <c r="L71" s="64" t="s">
        <v>56</v>
      </c>
      <c r="M71" s="64">
        <v>1</v>
      </c>
      <c r="N71" s="64">
        <v>0</v>
      </c>
      <c r="O71" s="64" t="s">
        <v>977</v>
      </c>
      <c r="P71" s="64" t="s">
        <v>976</v>
      </c>
      <c r="Q71" s="64">
        <v>1824</v>
      </c>
      <c r="R71" s="64" t="str">
        <f t="shared" si="7"/>
        <v>3::1824</v>
      </c>
      <c r="S71" s="64">
        <f t="shared" si="8"/>
        <v>198432</v>
      </c>
    </row>
    <row r="72" spans="1:19" ht="25.5">
      <c r="A72" s="16" t="s">
        <v>461</v>
      </c>
      <c r="B72" s="82" t="s">
        <v>985</v>
      </c>
      <c r="C72" s="16" t="s">
        <v>1032</v>
      </c>
      <c r="D72" s="16" t="str">
        <f t="shared" si="6"/>
        <v>Advice | Load New Set And Bags | System | Device</v>
      </c>
      <c r="E72" s="37" t="s">
        <v>384</v>
      </c>
      <c r="F72" s="37" t="s">
        <v>1240</v>
      </c>
      <c r="G72" s="37" t="s">
        <v>23</v>
      </c>
      <c r="H72" s="37" t="s">
        <v>29</v>
      </c>
      <c r="I72" s="48" t="s">
        <v>372</v>
      </c>
      <c r="J72" s="48"/>
      <c r="K72" s="16" t="s">
        <v>386</v>
      </c>
      <c r="L72" s="64" t="s">
        <v>56</v>
      </c>
      <c r="M72" s="64">
        <v>1</v>
      </c>
      <c r="N72" s="64">
        <v>0</v>
      </c>
      <c r="O72" s="64" t="s">
        <v>977</v>
      </c>
      <c r="P72" s="64" t="s">
        <v>976</v>
      </c>
      <c r="Q72" s="64">
        <v>1826</v>
      </c>
      <c r="R72" s="64" t="str">
        <f t="shared" si="7"/>
        <v>3::1826</v>
      </c>
      <c r="S72" s="64">
        <f t="shared" si="8"/>
        <v>198434</v>
      </c>
    </row>
    <row r="73" spans="1:19" ht="25.5">
      <c r="A73" s="16" t="s">
        <v>461</v>
      </c>
      <c r="B73" s="82" t="s">
        <v>985</v>
      </c>
      <c r="C73" s="16" t="s">
        <v>1033</v>
      </c>
      <c r="D73" s="16" t="str">
        <f t="shared" si="6"/>
        <v>Check | Treatment, Insufficient | System | Dialysis, Peritoneal</v>
      </c>
      <c r="E73" s="37" t="s">
        <v>649</v>
      </c>
      <c r="F73" s="37" t="s">
        <v>650</v>
      </c>
      <c r="G73" s="37" t="s">
        <v>23</v>
      </c>
      <c r="H73" s="37" t="s">
        <v>371</v>
      </c>
      <c r="I73" s="48" t="s">
        <v>372</v>
      </c>
      <c r="J73" s="48"/>
      <c r="K73" s="16" t="s">
        <v>392</v>
      </c>
      <c r="L73" s="64" t="s">
        <v>56</v>
      </c>
      <c r="M73" s="64">
        <v>1</v>
      </c>
      <c r="N73" s="64">
        <v>4</v>
      </c>
      <c r="O73" s="64" t="s">
        <v>977</v>
      </c>
      <c r="P73" s="64" t="s">
        <v>976</v>
      </c>
      <c r="Q73" s="64">
        <v>6902</v>
      </c>
      <c r="R73" s="64" t="str">
        <f t="shared" si="7"/>
        <v>3::6902</v>
      </c>
      <c r="S73" s="64">
        <f t="shared" si="8"/>
        <v>203510</v>
      </c>
    </row>
    <row r="74" spans="1:19" ht="25.5">
      <c r="A74" s="16" t="s">
        <v>465</v>
      </c>
      <c r="B74" s="82" t="s">
        <v>985</v>
      </c>
      <c r="C74" s="16" t="s">
        <v>1034</v>
      </c>
      <c r="D74" s="16" t="str">
        <f t="shared" si="6"/>
        <v>Fault | Air Detected | System | Dialysis, Peritoneal</v>
      </c>
      <c r="E74" s="37" t="s">
        <v>375</v>
      </c>
      <c r="F74" s="37" t="s">
        <v>393</v>
      </c>
      <c r="G74" s="37" t="s">
        <v>23</v>
      </c>
      <c r="H74" s="37" t="s">
        <v>371</v>
      </c>
      <c r="I74" s="48" t="s">
        <v>372</v>
      </c>
      <c r="J74" s="48"/>
      <c r="K74" s="16" t="s">
        <v>394</v>
      </c>
      <c r="L74" s="64" t="s">
        <v>56</v>
      </c>
      <c r="M74" s="64">
        <v>1</v>
      </c>
      <c r="N74" s="64">
        <v>0</v>
      </c>
      <c r="O74" s="64" t="s">
        <v>977</v>
      </c>
      <c r="P74" s="64" t="s">
        <v>976</v>
      </c>
      <c r="Q74" s="64">
        <v>1828</v>
      </c>
      <c r="R74" s="64" t="str">
        <f t="shared" si="7"/>
        <v>3::1828</v>
      </c>
      <c r="S74" s="64">
        <f t="shared" si="8"/>
        <v>198436</v>
      </c>
    </row>
    <row r="75" spans="1:19" ht="25.5">
      <c r="A75" s="16" t="s">
        <v>461</v>
      </c>
      <c r="B75" s="82" t="s">
        <v>985</v>
      </c>
      <c r="C75" s="16" t="s">
        <v>1035</v>
      </c>
      <c r="D75" s="16" t="str">
        <f t="shared" si="6"/>
        <v>Missing | Cassette | System | Dialysis, Peritoneal</v>
      </c>
      <c r="E75" s="37" t="s">
        <v>396</v>
      </c>
      <c r="F75" s="37" t="s">
        <v>397</v>
      </c>
      <c r="G75" s="37" t="s">
        <v>23</v>
      </c>
      <c r="H75" s="37" t="s">
        <v>371</v>
      </c>
      <c r="I75" s="48" t="s">
        <v>372</v>
      </c>
      <c r="J75" s="48"/>
      <c r="K75" s="16" t="s">
        <v>398</v>
      </c>
      <c r="L75" s="64" t="s">
        <v>56</v>
      </c>
      <c r="M75" s="64">
        <v>1</v>
      </c>
      <c r="N75" s="64">
        <v>0</v>
      </c>
      <c r="O75" s="64" t="s">
        <v>977</v>
      </c>
      <c r="P75" s="64" t="s">
        <v>976</v>
      </c>
      <c r="Q75" s="64">
        <v>1830</v>
      </c>
      <c r="R75" s="64" t="str">
        <f t="shared" si="7"/>
        <v>3::1830</v>
      </c>
      <c r="S75" s="64">
        <f t="shared" si="8"/>
        <v>198438</v>
      </c>
    </row>
    <row r="76" spans="1:19">
      <c r="A76" s="16" t="s">
        <v>461</v>
      </c>
      <c r="B76" s="82" t="s">
        <v>985</v>
      </c>
      <c r="C76" s="16" t="s">
        <v>1036</v>
      </c>
      <c r="D76" s="16" t="str">
        <f t="shared" si="6"/>
        <v>Air | Cassette | System | Dialysis, Peritoneal</v>
      </c>
      <c r="E76" s="37" t="s">
        <v>620</v>
      </c>
      <c r="F76" s="37" t="s">
        <v>397</v>
      </c>
      <c r="G76" s="37" t="s">
        <v>23</v>
      </c>
      <c r="H76" s="37" t="s">
        <v>371</v>
      </c>
      <c r="I76" s="48" t="s">
        <v>372</v>
      </c>
      <c r="J76" s="48"/>
      <c r="K76" s="16" t="s">
        <v>399</v>
      </c>
      <c r="L76" s="64" t="s">
        <v>56</v>
      </c>
      <c r="M76" s="64">
        <v>1</v>
      </c>
      <c r="N76" s="64">
        <v>0</v>
      </c>
      <c r="O76" s="64" t="s">
        <v>977</v>
      </c>
      <c r="P76" s="64" t="s">
        <v>976</v>
      </c>
      <c r="Q76" s="64">
        <v>1832</v>
      </c>
      <c r="R76" s="64" t="str">
        <f t="shared" si="7"/>
        <v>3::1832</v>
      </c>
      <c r="S76" s="64">
        <f t="shared" si="8"/>
        <v>198440</v>
      </c>
    </row>
    <row r="77" spans="1:19" ht="25.5">
      <c r="A77" s="16" t="s">
        <v>461</v>
      </c>
      <c r="B77" s="82" t="s">
        <v>985</v>
      </c>
      <c r="C77" s="16" t="s">
        <v>1037</v>
      </c>
      <c r="D77" s="16" t="str">
        <f t="shared" si="6"/>
        <v>Fault | Cassette | System | Dialysis, Peritoneal</v>
      </c>
      <c r="E77" s="37" t="s">
        <v>375</v>
      </c>
      <c r="F77" s="37" t="s">
        <v>397</v>
      </c>
      <c r="G77" s="37" t="s">
        <v>23</v>
      </c>
      <c r="H77" s="37" t="s">
        <v>371</v>
      </c>
      <c r="I77" s="48" t="s">
        <v>372</v>
      </c>
      <c r="J77" s="48"/>
      <c r="K77" s="16" t="s">
        <v>400</v>
      </c>
      <c r="L77" s="64" t="s">
        <v>56</v>
      </c>
      <c r="M77" s="64">
        <v>1</v>
      </c>
      <c r="N77" s="64">
        <v>0</v>
      </c>
      <c r="O77" s="64" t="s">
        <v>977</v>
      </c>
      <c r="P77" s="64" t="s">
        <v>976</v>
      </c>
      <c r="Q77" s="64">
        <v>1834</v>
      </c>
      <c r="R77" s="64" t="str">
        <f t="shared" si="7"/>
        <v>3::1834</v>
      </c>
      <c r="S77" s="64">
        <f t="shared" si="8"/>
        <v>198442</v>
      </c>
    </row>
    <row r="78" spans="1:19" ht="25.5">
      <c r="A78" s="16" t="s">
        <v>461</v>
      </c>
      <c r="B78" s="82" t="s">
        <v>985</v>
      </c>
      <c r="C78" s="16" t="s">
        <v>1038</v>
      </c>
      <c r="D78" s="16" t="str">
        <f t="shared" si="6"/>
        <v>Deviation | Drain Volume | System | Dialysis, Peritoneal</v>
      </c>
      <c r="E78" s="37" t="s">
        <v>618</v>
      </c>
      <c r="F78" s="37" t="s">
        <v>579</v>
      </c>
      <c r="G78" s="37" t="s">
        <v>23</v>
      </c>
      <c r="H78" s="37" t="s">
        <v>371</v>
      </c>
      <c r="I78" s="48" t="s">
        <v>372</v>
      </c>
      <c r="J78" s="48"/>
      <c r="K78" s="16" t="s">
        <v>415</v>
      </c>
      <c r="L78" s="64" t="s">
        <v>56</v>
      </c>
      <c r="M78" s="64">
        <v>1</v>
      </c>
      <c r="N78" s="64">
        <v>0</v>
      </c>
      <c r="O78" s="64" t="s">
        <v>977</v>
      </c>
      <c r="P78" s="64" t="s">
        <v>976</v>
      </c>
      <c r="Q78" s="64">
        <v>1836</v>
      </c>
      <c r="R78" s="64" t="str">
        <f t="shared" si="7"/>
        <v>3::1836</v>
      </c>
      <c r="S78" s="64">
        <f t="shared" si="8"/>
        <v>198444</v>
      </c>
    </row>
    <row r="79" spans="1:19" ht="25.5">
      <c r="A79" s="16" t="s">
        <v>475</v>
      </c>
      <c r="B79" s="82" t="s">
        <v>985</v>
      </c>
      <c r="C79" s="16" t="s">
        <v>1039</v>
      </c>
      <c r="D79" s="16" t="str">
        <f t="shared" si="6"/>
        <v>Failure | Priming | System | Dialysis, Peritoneal</v>
      </c>
      <c r="E79" s="37" t="s">
        <v>613</v>
      </c>
      <c r="F79" s="37" t="s">
        <v>645</v>
      </c>
      <c r="G79" s="37" t="s">
        <v>23</v>
      </c>
      <c r="H79" s="37" t="s">
        <v>371</v>
      </c>
      <c r="I79" s="48" t="s">
        <v>372</v>
      </c>
      <c r="J79" s="48"/>
      <c r="K79" s="16" t="s">
        <v>417</v>
      </c>
      <c r="L79" s="64" t="s">
        <v>56</v>
      </c>
      <c r="M79" s="64">
        <v>1</v>
      </c>
      <c r="N79" s="64">
        <v>0</v>
      </c>
      <c r="O79" s="64" t="s">
        <v>977</v>
      </c>
      <c r="P79" s="64" t="s">
        <v>976</v>
      </c>
      <c r="Q79" s="64">
        <v>1838</v>
      </c>
      <c r="R79" s="64" t="str">
        <f t="shared" si="7"/>
        <v>3::1838</v>
      </c>
      <c r="S79" s="64">
        <f t="shared" si="8"/>
        <v>198446</v>
      </c>
    </row>
    <row r="80" spans="1:19" ht="25.5">
      <c r="A80" s="16" t="s">
        <v>461</v>
      </c>
      <c r="B80" s="82" t="s">
        <v>985</v>
      </c>
      <c r="C80" s="16" t="s">
        <v>1040</v>
      </c>
      <c r="D80" s="16" t="str">
        <f t="shared" si="6"/>
        <v>Error | Cassette Loading | System | Dialysis, Peritoneal</v>
      </c>
      <c r="E80" s="37" t="s">
        <v>617</v>
      </c>
      <c r="F80" s="37" t="s">
        <v>648</v>
      </c>
      <c r="G80" s="37" t="s">
        <v>23</v>
      </c>
      <c r="H80" s="37" t="s">
        <v>371</v>
      </c>
      <c r="I80" s="48" t="s">
        <v>372</v>
      </c>
      <c r="J80" s="48"/>
      <c r="K80" s="16" t="s">
        <v>790</v>
      </c>
      <c r="L80" s="64" t="s">
        <v>56</v>
      </c>
      <c r="M80" s="64">
        <v>1</v>
      </c>
      <c r="N80" s="64">
        <v>0</v>
      </c>
      <c r="O80" s="64" t="s">
        <v>977</v>
      </c>
      <c r="P80" s="64" t="s">
        <v>976</v>
      </c>
      <c r="Q80" s="64">
        <v>1840</v>
      </c>
      <c r="R80" s="64" t="str">
        <f t="shared" si="7"/>
        <v>3::1840</v>
      </c>
      <c r="S80" s="64">
        <f t="shared" si="8"/>
        <v>198448</v>
      </c>
    </row>
    <row r="81" spans="1:19" ht="25.5">
      <c r="A81" s="16" t="s">
        <v>461</v>
      </c>
      <c r="B81" s="82" t="s">
        <v>985</v>
      </c>
      <c r="C81" s="16" t="s">
        <v>1041</v>
      </c>
      <c r="D81" s="16" t="str">
        <f t="shared" si="6"/>
        <v>Timeout | Paused | System | Dialysis, Peritoneal</v>
      </c>
      <c r="E81" s="37" t="s">
        <v>616</v>
      </c>
      <c r="F81" s="37" t="s">
        <v>628</v>
      </c>
      <c r="G81" s="37" t="s">
        <v>23</v>
      </c>
      <c r="H81" s="37" t="s">
        <v>371</v>
      </c>
      <c r="I81" s="48" t="s">
        <v>372</v>
      </c>
      <c r="J81" s="48"/>
      <c r="K81" s="16" t="s">
        <v>419</v>
      </c>
      <c r="L81" s="64" t="s">
        <v>56</v>
      </c>
      <c r="M81" s="64">
        <v>1</v>
      </c>
      <c r="N81" s="64">
        <v>0</v>
      </c>
      <c r="O81" s="64" t="s">
        <v>977</v>
      </c>
      <c r="P81" s="64" t="s">
        <v>976</v>
      </c>
      <c r="Q81" s="64">
        <v>1842</v>
      </c>
      <c r="R81" s="64" t="str">
        <f t="shared" si="7"/>
        <v>3::1842</v>
      </c>
      <c r="S81" s="64">
        <f t="shared" si="8"/>
        <v>198450</v>
      </c>
    </row>
    <row r="82" spans="1:19" ht="25.5">
      <c r="A82" s="16" t="s">
        <v>461</v>
      </c>
      <c r="B82" s="82" t="s">
        <v>985</v>
      </c>
      <c r="C82" s="16" t="s">
        <v>1042</v>
      </c>
      <c r="D82" s="16" t="str">
        <f t="shared" si="6"/>
        <v>Timeout | Treatment Time | System | Dialysis, Peritoneal</v>
      </c>
      <c r="E82" s="37" t="s">
        <v>616</v>
      </c>
      <c r="F82" s="37" t="s">
        <v>633</v>
      </c>
      <c r="G82" s="37" t="s">
        <v>23</v>
      </c>
      <c r="H82" s="37" t="s">
        <v>371</v>
      </c>
      <c r="I82" s="48" t="s">
        <v>372</v>
      </c>
      <c r="J82" s="48"/>
      <c r="K82" s="16" t="s">
        <v>420</v>
      </c>
      <c r="L82" s="64" t="s">
        <v>56</v>
      </c>
      <c r="M82" s="64">
        <v>1</v>
      </c>
      <c r="N82" s="64">
        <v>0</v>
      </c>
      <c r="O82" s="64" t="s">
        <v>977</v>
      </c>
      <c r="P82" s="64" t="s">
        <v>976</v>
      </c>
      <c r="Q82" s="64">
        <v>1844</v>
      </c>
      <c r="R82" s="64" t="str">
        <f t="shared" si="7"/>
        <v>3::1844</v>
      </c>
      <c r="S82" s="64">
        <f t="shared" si="8"/>
        <v>198452</v>
      </c>
    </row>
    <row r="83" spans="1:19" ht="25.5">
      <c r="A83" s="16" t="s">
        <v>459</v>
      </c>
      <c r="B83" s="82" t="s">
        <v>985</v>
      </c>
      <c r="C83" s="16" t="s">
        <v>1043</v>
      </c>
      <c r="D83" s="16" t="str">
        <f t="shared" si="6"/>
        <v>Missing | Security Key, Patient Data | System | Device</v>
      </c>
      <c r="E83" s="37" t="s">
        <v>396</v>
      </c>
      <c r="F83" s="37" t="s">
        <v>1241</v>
      </c>
      <c r="G83" s="37" t="s">
        <v>23</v>
      </c>
      <c r="H83" s="37" t="s">
        <v>29</v>
      </c>
      <c r="I83" s="48" t="s">
        <v>372</v>
      </c>
      <c r="J83" s="48"/>
      <c r="K83" s="16" t="s">
        <v>424</v>
      </c>
      <c r="L83" s="64" t="s">
        <v>56</v>
      </c>
      <c r="M83" s="64">
        <v>1</v>
      </c>
      <c r="N83" s="64">
        <v>0</v>
      </c>
      <c r="O83" s="64" t="s">
        <v>977</v>
      </c>
      <c r="P83" s="64" t="s">
        <v>976</v>
      </c>
      <c r="Q83" s="64">
        <v>1846</v>
      </c>
      <c r="R83" s="64" t="str">
        <f t="shared" si="7"/>
        <v>3::1846</v>
      </c>
      <c r="S83" s="64">
        <f t="shared" si="8"/>
        <v>198454</v>
      </c>
    </row>
    <row r="84" spans="1:19" ht="25.5">
      <c r="A84" s="16" t="s">
        <v>461</v>
      </c>
      <c r="B84" s="82" t="s">
        <v>985</v>
      </c>
      <c r="C84" s="16" t="s">
        <v>1044</v>
      </c>
      <c r="D84" s="16" t="str">
        <f t="shared" si="6"/>
        <v>Invalid | Door Position | System | Device</v>
      </c>
      <c r="E84" s="37" t="s">
        <v>387</v>
      </c>
      <c r="F84" s="37" t="s">
        <v>637</v>
      </c>
      <c r="G84" s="37" t="s">
        <v>23</v>
      </c>
      <c r="H84" s="37" t="s">
        <v>29</v>
      </c>
      <c r="I84" s="48" t="s">
        <v>372</v>
      </c>
      <c r="J84" s="48"/>
      <c r="K84" s="16" t="s">
        <v>425</v>
      </c>
      <c r="L84" s="64" t="s">
        <v>56</v>
      </c>
      <c r="M84" s="64">
        <v>1</v>
      </c>
      <c r="N84" s="64">
        <v>2</v>
      </c>
      <c r="O84" s="64" t="s">
        <v>977</v>
      </c>
      <c r="P84" s="64" t="s">
        <v>976</v>
      </c>
      <c r="Q84" s="64" t="s">
        <v>978</v>
      </c>
      <c r="R84" s="64" t="str">
        <f t="shared" si="7"/>
        <v>3::6434</v>
      </c>
      <c r="S84" s="64">
        <f t="shared" si="8"/>
        <v>203042</v>
      </c>
    </row>
    <row r="85" spans="1:19" ht="25.5">
      <c r="A85" s="16" t="s">
        <v>459</v>
      </c>
      <c r="B85" s="82" t="s">
        <v>985</v>
      </c>
      <c r="C85" s="16" t="s">
        <v>1045</v>
      </c>
      <c r="D85" s="16" t="str">
        <f t="shared" si="6"/>
        <v>Status | Fill, Heater Bag | System | Dialysis, Peritoneal</v>
      </c>
      <c r="E85" s="37" t="s">
        <v>370</v>
      </c>
      <c r="F85" s="37" t="s">
        <v>630</v>
      </c>
      <c r="G85" s="37" t="s">
        <v>23</v>
      </c>
      <c r="H85" s="37" t="s">
        <v>371</v>
      </c>
      <c r="I85" s="48" t="s">
        <v>372</v>
      </c>
      <c r="J85" s="48"/>
      <c r="K85" s="16" t="s">
        <v>426</v>
      </c>
      <c r="L85" s="64" t="s">
        <v>56</v>
      </c>
      <c r="M85" s="64">
        <v>1</v>
      </c>
      <c r="N85" s="64">
        <v>2</v>
      </c>
      <c r="O85" s="64" t="s">
        <v>977</v>
      </c>
      <c r="P85" s="64" t="s">
        <v>976</v>
      </c>
      <c r="Q85" s="64" t="s">
        <v>979</v>
      </c>
      <c r="R85" s="64" t="str">
        <f t="shared" si="7"/>
        <v>3::6436</v>
      </c>
      <c r="S85" s="64">
        <f t="shared" si="8"/>
        <v>203044</v>
      </c>
    </row>
    <row r="86" spans="1:19" ht="25.5">
      <c r="A86" s="16" t="s">
        <v>478</v>
      </c>
      <c r="B86" s="82" t="s">
        <v>985</v>
      </c>
      <c r="C86" s="16" t="s">
        <v>1046</v>
      </c>
      <c r="D86" s="16" t="str">
        <f t="shared" si="6"/>
        <v>Status | Disconnected | System | Dialysis, Peritoneal</v>
      </c>
      <c r="E86" s="37" t="s">
        <v>370</v>
      </c>
      <c r="F86" s="37" t="s">
        <v>629</v>
      </c>
      <c r="G86" s="37" t="s">
        <v>23</v>
      </c>
      <c r="H86" s="37" t="s">
        <v>371</v>
      </c>
      <c r="I86" s="48" t="s">
        <v>372</v>
      </c>
      <c r="J86" s="48"/>
      <c r="K86" s="16" t="s">
        <v>429</v>
      </c>
      <c r="L86" s="64" t="s">
        <v>56</v>
      </c>
      <c r="M86" s="64">
        <v>1</v>
      </c>
      <c r="N86" s="64">
        <v>2</v>
      </c>
      <c r="O86" s="64" t="s">
        <v>977</v>
      </c>
      <c r="P86" s="64" t="s">
        <v>976</v>
      </c>
      <c r="Q86" s="64" t="s">
        <v>980</v>
      </c>
      <c r="R86" s="64" t="str">
        <f t="shared" si="7"/>
        <v>3::6438</v>
      </c>
      <c r="S86" s="64">
        <f t="shared" si="8"/>
        <v>203046</v>
      </c>
    </row>
    <row r="87" spans="1:19" ht="25.5">
      <c r="A87" s="16" t="s">
        <v>461</v>
      </c>
      <c r="B87" s="82" t="s">
        <v>985</v>
      </c>
      <c r="C87" s="16" t="s">
        <v>1047</v>
      </c>
      <c r="D87" s="16" t="str">
        <f t="shared" si="6"/>
        <v>Status | Paused | System | Dialysis, Peritoneal</v>
      </c>
      <c r="E87" s="37" t="s">
        <v>370</v>
      </c>
      <c r="F87" s="37" t="s">
        <v>628</v>
      </c>
      <c r="G87" s="37" t="s">
        <v>23</v>
      </c>
      <c r="H87" s="37" t="s">
        <v>371</v>
      </c>
      <c r="I87" s="48" t="s">
        <v>372</v>
      </c>
      <c r="J87" s="48"/>
      <c r="K87" s="16" t="s">
        <v>430</v>
      </c>
      <c r="L87" s="64" t="s">
        <v>56</v>
      </c>
      <c r="M87" s="64">
        <v>1</v>
      </c>
      <c r="N87" s="64">
        <v>2</v>
      </c>
      <c r="O87" s="64" t="s">
        <v>977</v>
      </c>
      <c r="P87" s="64" t="s">
        <v>976</v>
      </c>
      <c r="Q87" s="64" t="s">
        <v>981</v>
      </c>
      <c r="R87" s="64" t="str">
        <f t="shared" si="7"/>
        <v>3::6440</v>
      </c>
      <c r="S87" s="64">
        <f t="shared" si="8"/>
        <v>203048</v>
      </c>
    </row>
    <row r="88" spans="1:19">
      <c r="A88" s="16" t="s">
        <v>461</v>
      </c>
      <c r="B88" s="82" t="s">
        <v>985</v>
      </c>
      <c r="C88" s="16" t="s">
        <v>1048</v>
      </c>
      <c r="D88" s="16" t="str">
        <f t="shared" si="6"/>
        <v>Error | Software | System | Device</v>
      </c>
      <c r="E88" s="37" t="s">
        <v>617</v>
      </c>
      <c r="F88" s="37" t="s">
        <v>619</v>
      </c>
      <c r="G88" s="37" t="s">
        <v>23</v>
      </c>
      <c r="H88" s="37" t="s">
        <v>29</v>
      </c>
      <c r="I88" s="48" t="s">
        <v>372</v>
      </c>
      <c r="J88" s="48"/>
      <c r="K88" s="16" t="s">
        <v>432</v>
      </c>
      <c r="L88" s="64" t="s">
        <v>56</v>
      </c>
      <c r="M88" s="64">
        <v>1</v>
      </c>
      <c r="N88" s="64">
        <v>0</v>
      </c>
      <c r="O88" s="64" t="s">
        <v>977</v>
      </c>
      <c r="P88" s="64" t="s">
        <v>976</v>
      </c>
      <c r="Q88" s="64">
        <v>1848</v>
      </c>
      <c r="R88" s="64" t="str">
        <f t="shared" si="7"/>
        <v>3::1848</v>
      </c>
      <c r="S88" s="64">
        <f t="shared" si="8"/>
        <v>198456</v>
      </c>
    </row>
    <row r="89" spans="1:19" ht="25.5">
      <c r="A89" s="16" t="s">
        <v>461</v>
      </c>
      <c r="B89" s="82" t="s">
        <v>985</v>
      </c>
      <c r="C89" s="16" t="s">
        <v>1049</v>
      </c>
      <c r="D89" s="16" t="str">
        <f t="shared" si="6"/>
        <v>Fault | Timer | System | Device</v>
      </c>
      <c r="E89" s="37" t="s">
        <v>375</v>
      </c>
      <c r="F89" s="37" t="s">
        <v>638</v>
      </c>
      <c r="G89" s="37" t="s">
        <v>23</v>
      </c>
      <c r="H89" s="37" t="s">
        <v>29</v>
      </c>
      <c r="I89" s="48" t="s">
        <v>372</v>
      </c>
      <c r="J89" s="48"/>
      <c r="K89" s="16" t="s">
        <v>434</v>
      </c>
      <c r="L89" s="64" t="s">
        <v>56</v>
      </c>
      <c r="M89" s="64">
        <v>1</v>
      </c>
      <c r="N89" s="64">
        <v>0</v>
      </c>
      <c r="O89" s="64" t="s">
        <v>977</v>
      </c>
      <c r="P89" s="64" t="s">
        <v>976</v>
      </c>
      <c r="Q89" s="64">
        <v>1850</v>
      </c>
      <c r="R89" s="64" t="str">
        <f t="shared" si="7"/>
        <v>3::1850</v>
      </c>
      <c r="S89" s="64">
        <f t="shared" si="8"/>
        <v>198458</v>
      </c>
    </row>
    <row r="90" spans="1:19" ht="25.5">
      <c r="A90" s="16" t="s">
        <v>461</v>
      </c>
      <c r="B90" s="82" t="s">
        <v>985</v>
      </c>
      <c r="C90" s="16" t="s">
        <v>1050</v>
      </c>
      <c r="D90" s="16" t="str">
        <f t="shared" si="6"/>
        <v>Inconsistent | Treatment Results | System | Device</v>
      </c>
      <c r="E90" s="37" t="s">
        <v>640</v>
      </c>
      <c r="F90" s="37" t="s">
        <v>1242</v>
      </c>
      <c r="G90" s="37" t="s">
        <v>23</v>
      </c>
      <c r="H90" s="37" t="s">
        <v>29</v>
      </c>
      <c r="I90" s="48" t="s">
        <v>372</v>
      </c>
      <c r="J90" s="48"/>
      <c r="K90" s="16" t="s">
        <v>437</v>
      </c>
      <c r="L90" s="64" t="s">
        <v>56</v>
      </c>
      <c r="M90" s="64">
        <v>1</v>
      </c>
      <c r="N90" s="64">
        <v>0</v>
      </c>
      <c r="O90" s="64" t="s">
        <v>977</v>
      </c>
      <c r="P90" s="64" t="s">
        <v>976</v>
      </c>
      <c r="Q90" s="64">
        <v>1852</v>
      </c>
      <c r="R90" s="64" t="str">
        <f t="shared" si="7"/>
        <v>3::1852</v>
      </c>
      <c r="S90" s="64">
        <f t="shared" si="8"/>
        <v>198460</v>
      </c>
    </row>
    <row r="91" spans="1:19" ht="25.5">
      <c r="A91" s="16" t="s">
        <v>461</v>
      </c>
      <c r="B91" s="82" t="s">
        <v>985</v>
      </c>
      <c r="C91" s="16" t="s">
        <v>1051</v>
      </c>
      <c r="D91" s="16" t="str">
        <f t="shared" si="6"/>
        <v>Unrecoverable | Treatment, Data | System | Device</v>
      </c>
      <c r="E91" s="37" t="s">
        <v>615</v>
      </c>
      <c r="F91" s="37" t="s">
        <v>644</v>
      </c>
      <c r="G91" s="37" t="s">
        <v>23</v>
      </c>
      <c r="H91" s="37" t="s">
        <v>29</v>
      </c>
      <c r="I91" s="48" t="s">
        <v>372</v>
      </c>
      <c r="J91" s="48"/>
      <c r="K91" s="16" t="s">
        <v>438</v>
      </c>
      <c r="L91" s="64" t="s">
        <v>56</v>
      </c>
      <c r="M91" s="64">
        <v>1</v>
      </c>
      <c r="N91" s="64">
        <v>0</v>
      </c>
      <c r="O91" s="64" t="s">
        <v>977</v>
      </c>
      <c r="P91" s="64" t="s">
        <v>976</v>
      </c>
      <c r="Q91" s="64">
        <v>1854</v>
      </c>
      <c r="R91" s="64" t="str">
        <f t="shared" si="7"/>
        <v>3::1854</v>
      </c>
      <c r="S91" s="64">
        <f t="shared" si="8"/>
        <v>198462</v>
      </c>
    </row>
    <row r="92" spans="1:19" ht="25.5">
      <c r="A92" s="16" t="s">
        <v>507</v>
      </c>
      <c r="B92" s="82" t="s">
        <v>1052</v>
      </c>
      <c r="C92" s="16" t="s">
        <v>488</v>
      </c>
      <c r="D92" s="16" t="str">
        <f t="shared" si="6"/>
        <v>LimitEvent | ‹High›, ‹val&gt;lim› | Processing | Device</v>
      </c>
      <c r="E92" s="37" t="s">
        <v>1206</v>
      </c>
      <c r="F92" s="37" t="s">
        <v>1209</v>
      </c>
      <c r="G92" s="37" t="s">
        <v>1208</v>
      </c>
      <c r="H92" s="37" t="s">
        <v>29</v>
      </c>
      <c r="I92" s="48" t="s">
        <v>372</v>
      </c>
      <c r="J92" s="48"/>
      <c r="K92" s="48" t="s">
        <v>685</v>
      </c>
      <c r="L92" s="64" t="s">
        <v>56</v>
      </c>
      <c r="M92" s="64">
        <v>0</v>
      </c>
      <c r="N92" s="64"/>
      <c r="O92" s="64" t="s">
        <v>977</v>
      </c>
      <c r="P92" s="64">
        <v>3</v>
      </c>
      <c r="Q92" s="64">
        <v>40</v>
      </c>
      <c r="R92" s="64" t="str">
        <f t="shared" si="7"/>
        <v>3::40</v>
      </c>
      <c r="S92" s="64">
        <f t="shared" si="8"/>
        <v>196648</v>
      </c>
    </row>
    <row r="93" spans="1:19" ht="25.5">
      <c r="A93" s="16" t="s">
        <v>507</v>
      </c>
      <c r="B93" s="82" t="s">
        <v>1052</v>
      </c>
      <c r="C93" s="16" t="s">
        <v>493</v>
      </c>
      <c r="D93" s="16" t="str">
        <f t="shared" si="6"/>
        <v>LimitEvent | ‹Low›, ‹val&lt;lim› | Processing | Device</v>
      </c>
      <c r="E93" s="37" t="s">
        <v>1206</v>
      </c>
      <c r="F93" s="37" t="s">
        <v>1207</v>
      </c>
      <c r="G93" s="37" t="s">
        <v>1208</v>
      </c>
      <c r="H93" s="37" t="s">
        <v>29</v>
      </c>
      <c r="I93" s="48" t="s">
        <v>372</v>
      </c>
      <c r="J93" s="48"/>
      <c r="K93" s="48" t="s">
        <v>693</v>
      </c>
      <c r="L93" s="64" t="s">
        <v>56</v>
      </c>
      <c r="M93" s="64">
        <v>0</v>
      </c>
      <c r="N93" s="64"/>
      <c r="O93" s="64" t="s">
        <v>977</v>
      </c>
      <c r="P93" s="64">
        <v>3</v>
      </c>
      <c r="Q93" s="64">
        <v>62</v>
      </c>
      <c r="R93" s="64" t="str">
        <f t="shared" si="7"/>
        <v>3::62</v>
      </c>
      <c r="S93" s="64">
        <f t="shared" si="8"/>
        <v>196670</v>
      </c>
    </row>
    <row r="94" spans="1:19" ht="25.5">
      <c r="A94" s="16" t="s">
        <v>467</v>
      </c>
      <c r="B94" s="82" t="s">
        <v>1052</v>
      </c>
      <c r="C94" s="16" t="s">
        <v>1053</v>
      </c>
      <c r="D94" s="16" t="str">
        <f t="shared" si="6"/>
        <v>Incomplete | Drain | System | Dialysis, Peritoneal</v>
      </c>
      <c r="E94" s="37" t="s">
        <v>625</v>
      </c>
      <c r="F94" s="37" t="s">
        <v>627</v>
      </c>
      <c r="G94" s="37" t="s">
        <v>23</v>
      </c>
      <c r="H94" s="37" t="s">
        <v>371</v>
      </c>
      <c r="I94" s="48" t="s">
        <v>372</v>
      </c>
      <c r="J94" s="48"/>
      <c r="K94" s="16" t="s">
        <v>402</v>
      </c>
      <c r="L94" s="64" t="s">
        <v>56</v>
      </c>
      <c r="M94" s="64">
        <v>1</v>
      </c>
      <c r="N94" s="64">
        <v>0</v>
      </c>
      <c r="O94" s="64" t="s">
        <v>977</v>
      </c>
      <c r="P94" s="64" t="s">
        <v>976</v>
      </c>
      <c r="Q94" s="64">
        <v>1856</v>
      </c>
      <c r="R94" s="64" t="str">
        <f t="shared" si="7"/>
        <v>3::1856</v>
      </c>
      <c r="S94" s="64">
        <f t="shared" si="8"/>
        <v>198464</v>
      </c>
    </row>
    <row r="95" spans="1:19" ht="25.5">
      <c r="A95" s="16" t="s">
        <v>518</v>
      </c>
      <c r="B95" s="82" t="s">
        <v>1054</v>
      </c>
      <c r="C95" s="16" t="s">
        <v>485</v>
      </c>
      <c r="D95" s="16" t="str">
        <f t="shared" si="6"/>
        <v>Advisory | Setting, ‹CheckingNecessary› | FunctionalDisturbance | Device</v>
      </c>
      <c r="E95" s="37" t="s">
        <v>643</v>
      </c>
      <c r="F95" s="37" t="s">
        <v>1203</v>
      </c>
      <c r="G95" s="37" t="s">
        <v>1202</v>
      </c>
      <c r="H95" s="37" t="s">
        <v>29</v>
      </c>
      <c r="I95" s="48" t="s">
        <v>372</v>
      </c>
      <c r="J95" s="48"/>
      <c r="K95" s="48" t="s">
        <v>675</v>
      </c>
      <c r="L95" s="64" t="s">
        <v>56</v>
      </c>
      <c r="M95" s="64">
        <v>0</v>
      </c>
      <c r="N95" s="64"/>
      <c r="O95" s="64" t="s">
        <v>977</v>
      </c>
      <c r="P95" s="64">
        <v>3</v>
      </c>
      <c r="Q95" s="64">
        <v>6838</v>
      </c>
      <c r="R95" s="64" t="str">
        <f t="shared" si="7"/>
        <v>3::6838</v>
      </c>
      <c r="S95" s="64">
        <f t="shared" si="8"/>
        <v>203446</v>
      </c>
    </row>
    <row r="96" spans="1:19" ht="25.5">
      <c r="A96" s="16" t="s">
        <v>519</v>
      </c>
      <c r="B96" s="82" t="s">
        <v>1054</v>
      </c>
      <c r="C96" s="16" t="s">
        <v>485</v>
      </c>
      <c r="D96" s="16" t="str">
        <f t="shared" si="6"/>
        <v>Advisory | Setting, ‹CheckingNecessary› | FunctionalDisturbance | Device</v>
      </c>
      <c r="E96" s="37" t="s">
        <v>643</v>
      </c>
      <c r="F96" s="37" t="s">
        <v>1203</v>
      </c>
      <c r="G96" s="37" t="s">
        <v>1202</v>
      </c>
      <c r="H96" s="37" t="s">
        <v>29</v>
      </c>
      <c r="I96" s="48" t="s">
        <v>372</v>
      </c>
      <c r="J96" s="48"/>
      <c r="K96" s="48" t="s">
        <v>676</v>
      </c>
      <c r="L96" s="64" t="s">
        <v>56</v>
      </c>
      <c r="M96" s="64">
        <v>0</v>
      </c>
      <c r="N96" s="64"/>
      <c r="O96" s="64" t="s">
        <v>977</v>
      </c>
      <c r="P96" s="64">
        <v>3</v>
      </c>
      <c r="Q96" s="64">
        <v>6838</v>
      </c>
      <c r="R96" s="64" t="str">
        <f t="shared" si="7"/>
        <v>3::6838</v>
      </c>
      <c r="S96" s="64">
        <f t="shared" si="8"/>
        <v>203446</v>
      </c>
    </row>
    <row r="97" spans="1:19" ht="25.5">
      <c r="A97" s="16" t="s">
        <v>520</v>
      </c>
      <c r="B97" s="82" t="s">
        <v>1054</v>
      </c>
      <c r="C97" s="16" t="s">
        <v>485</v>
      </c>
      <c r="D97" s="16" t="str">
        <f t="shared" si="6"/>
        <v>Advisory | Setting, ‹CheckingNecessary› | FunctionalDisturbance | Device</v>
      </c>
      <c r="E97" s="37" t="s">
        <v>643</v>
      </c>
      <c r="F97" s="37" t="s">
        <v>1203</v>
      </c>
      <c r="G97" s="37" t="s">
        <v>1202</v>
      </c>
      <c r="H97" s="37" t="s">
        <v>29</v>
      </c>
      <c r="I97" s="48" t="s">
        <v>372</v>
      </c>
      <c r="J97" s="48"/>
      <c r="K97" s="48" t="s">
        <v>677</v>
      </c>
      <c r="L97" s="64" t="s">
        <v>56</v>
      </c>
      <c r="M97" s="64">
        <v>0</v>
      </c>
      <c r="N97" s="64"/>
      <c r="O97" s="64" t="s">
        <v>977</v>
      </c>
      <c r="P97" s="64">
        <v>3</v>
      </c>
      <c r="Q97" s="64">
        <v>6838</v>
      </c>
      <c r="R97" s="64" t="str">
        <f t="shared" si="7"/>
        <v>3::6838</v>
      </c>
      <c r="S97" s="64">
        <f t="shared" si="8"/>
        <v>203446</v>
      </c>
    </row>
    <row r="98" spans="1:19" ht="25.5">
      <c r="A98" s="16" t="s">
        <v>521</v>
      </c>
      <c r="B98" s="82" t="s">
        <v>1054</v>
      </c>
      <c r="C98" s="16" t="s">
        <v>485</v>
      </c>
      <c r="D98" s="16" t="str">
        <f t="shared" ref="D98:D129" si="9">E98 &amp; " | " &amp; F98 &amp; " | " &amp; G98 &amp; " | " &amp; H98</f>
        <v>Advisory | Setting, ‹CheckingNecessary› | FunctionalDisturbance | Device</v>
      </c>
      <c r="E98" s="37" t="s">
        <v>643</v>
      </c>
      <c r="F98" s="37" t="s">
        <v>1203</v>
      </c>
      <c r="G98" s="37" t="s">
        <v>1202</v>
      </c>
      <c r="H98" s="37" t="s">
        <v>29</v>
      </c>
      <c r="I98" s="48" t="s">
        <v>372</v>
      </c>
      <c r="J98" s="48"/>
      <c r="K98" s="48" t="s">
        <v>678</v>
      </c>
      <c r="L98" s="64" t="s">
        <v>56</v>
      </c>
      <c r="M98" s="64">
        <v>0</v>
      </c>
      <c r="N98" s="64"/>
      <c r="O98" s="64" t="s">
        <v>977</v>
      </c>
      <c r="P98" s="64">
        <v>3</v>
      </c>
      <c r="Q98" s="64">
        <v>6838</v>
      </c>
      <c r="R98" s="64" t="str">
        <f t="shared" si="7"/>
        <v>3::6838</v>
      </c>
      <c r="S98" s="64">
        <f t="shared" si="8"/>
        <v>203446</v>
      </c>
    </row>
    <row r="99" spans="1:19" ht="25.5">
      <c r="A99" s="16" t="s">
        <v>469</v>
      </c>
      <c r="B99" s="108" t="s">
        <v>1055</v>
      </c>
      <c r="C99" s="109" t="s">
        <v>1056</v>
      </c>
      <c r="D99" s="16" t="str">
        <f t="shared" si="9"/>
        <v>Incomplete | Fill | System | Dialysis, Peritoneal</v>
      </c>
      <c r="E99" s="37" t="s">
        <v>625</v>
      </c>
      <c r="F99" s="37" t="s">
        <v>624</v>
      </c>
      <c r="G99" s="37" t="s">
        <v>23</v>
      </c>
      <c r="H99" s="37" t="s">
        <v>371</v>
      </c>
      <c r="I99" s="48" t="s">
        <v>372</v>
      </c>
      <c r="J99" s="48"/>
      <c r="K99" s="16" t="s">
        <v>404</v>
      </c>
      <c r="L99" s="64" t="s">
        <v>56</v>
      </c>
      <c r="M99" s="64">
        <v>1</v>
      </c>
      <c r="N99" s="64">
        <v>0</v>
      </c>
      <c r="O99" s="64" t="s">
        <v>977</v>
      </c>
      <c r="P99" s="64">
        <v>3</v>
      </c>
      <c r="Q99" s="64">
        <v>1760</v>
      </c>
      <c r="R99" s="64" t="str">
        <f t="shared" si="7"/>
        <v>3::1760</v>
      </c>
      <c r="S99" s="64">
        <f t="shared" si="8"/>
        <v>198368</v>
      </c>
    </row>
    <row r="100" spans="1:19" s="103" customFormat="1" ht="22.5">
      <c r="A100" s="107"/>
      <c r="B100" s="112" t="s">
        <v>1057</v>
      </c>
      <c r="C100" s="112" t="s">
        <v>492</v>
      </c>
      <c r="D100" s="123" t="str">
        <f t="shared" si="9"/>
        <v>ErrorEvent | ‹Leakage› | FunctionalDisturbance | Device</v>
      </c>
      <c r="E100" s="100" t="s">
        <v>1210</v>
      </c>
      <c r="F100" s="100" t="s">
        <v>1214</v>
      </c>
      <c r="G100" s="100" t="s">
        <v>1202</v>
      </c>
      <c r="H100" s="37" t="s">
        <v>29</v>
      </c>
      <c r="I100" s="101" t="s">
        <v>372</v>
      </c>
      <c r="J100" s="101"/>
      <c r="K100" s="99" t="s">
        <v>857</v>
      </c>
      <c r="L100" s="102" t="s">
        <v>56</v>
      </c>
      <c r="M100" s="64">
        <v>0</v>
      </c>
      <c r="N100" s="102"/>
      <c r="O100" s="64" t="s">
        <v>977</v>
      </c>
      <c r="P100" s="64">
        <v>3</v>
      </c>
      <c r="Q100" s="64">
        <v>60</v>
      </c>
      <c r="R100" s="64" t="str">
        <f t="shared" si="7"/>
        <v>3::60</v>
      </c>
      <c r="S100" s="64">
        <f t="shared" si="8"/>
        <v>196668</v>
      </c>
    </row>
    <row r="101" spans="1:19" s="103" customFormat="1" ht="22.5">
      <c r="A101" s="107"/>
      <c r="B101" s="112" t="s">
        <v>1057</v>
      </c>
      <c r="C101" s="112" t="s">
        <v>498</v>
      </c>
      <c r="D101" s="123" t="str">
        <f t="shared" si="9"/>
        <v>ErrorEvent | Selftest, ‹Failure› | Functional Disturbance | Device</v>
      </c>
      <c r="E101" s="100" t="s">
        <v>1210</v>
      </c>
      <c r="F101" s="100" t="s">
        <v>1211</v>
      </c>
      <c r="G101" s="100" t="s">
        <v>1212</v>
      </c>
      <c r="H101" s="37" t="s">
        <v>29</v>
      </c>
      <c r="I101" s="101" t="s">
        <v>372</v>
      </c>
      <c r="J101" s="101"/>
      <c r="K101" s="99" t="s">
        <v>858</v>
      </c>
      <c r="L101" s="102" t="s">
        <v>56</v>
      </c>
      <c r="M101" s="64">
        <v>0</v>
      </c>
      <c r="N101" s="102"/>
      <c r="O101" s="64" t="s">
        <v>977</v>
      </c>
      <c r="P101" s="64">
        <v>3</v>
      </c>
      <c r="Q101" s="64">
        <v>1608</v>
      </c>
      <c r="R101" s="64" t="str">
        <f t="shared" si="7"/>
        <v>3::1608</v>
      </c>
      <c r="S101" s="64">
        <f t="shared" si="8"/>
        <v>198216</v>
      </c>
    </row>
    <row r="102" spans="1:19" ht="25.5">
      <c r="A102" s="16" t="s">
        <v>514</v>
      </c>
      <c r="B102" s="110" t="s">
        <v>1058</v>
      </c>
      <c r="C102" s="111" t="s">
        <v>496</v>
      </c>
      <c r="D102" s="16" t="str">
        <f t="shared" si="9"/>
        <v>ErrorEvent | Measurement, ‹Out of range› | Processing | Device</v>
      </c>
      <c r="E102" s="37" t="s">
        <v>1210</v>
      </c>
      <c r="F102" s="37" t="s">
        <v>1215</v>
      </c>
      <c r="G102" s="37" t="s">
        <v>1208</v>
      </c>
      <c r="H102" s="37" t="s">
        <v>29</v>
      </c>
      <c r="I102" s="48" t="s">
        <v>372</v>
      </c>
      <c r="J102" s="48"/>
      <c r="K102" s="48" t="s">
        <v>705</v>
      </c>
      <c r="L102" s="64" t="s">
        <v>56</v>
      </c>
      <c r="M102" s="64">
        <v>0</v>
      </c>
      <c r="N102" s="64"/>
      <c r="O102" s="64" t="s">
        <v>977</v>
      </c>
      <c r="P102" s="64">
        <v>3</v>
      </c>
      <c r="Q102" s="64">
        <v>1242</v>
      </c>
      <c r="R102" s="64" t="str">
        <f t="shared" si="7"/>
        <v>3::1242</v>
      </c>
      <c r="S102" s="64">
        <f t="shared" si="8"/>
        <v>197850</v>
      </c>
    </row>
    <row r="103" spans="1:19" ht="25.5">
      <c r="A103" s="16" t="s">
        <v>517</v>
      </c>
      <c r="B103" s="82" t="s">
        <v>1058</v>
      </c>
      <c r="C103" s="16" t="s">
        <v>498</v>
      </c>
      <c r="D103" s="16" t="str">
        <f t="shared" si="9"/>
        <v>ErrorEvent | Selftest, ‹Failure› | Functional Disturbance | Device</v>
      </c>
      <c r="E103" s="37" t="s">
        <v>1210</v>
      </c>
      <c r="F103" s="37" t="s">
        <v>1211</v>
      </c>
      <c r="G103" s="37" t="s">
        <v>1212</v>
      </c>
      <c r="H103" s="37" t="s">
        <v>29</v>
      </c>
      <c r="I103" s="48" t="s">
        <v>372</v>
      </c>
      <c r="J103" s="48"/>
      <c r="K103" s="48" t="s">
        <v>717</v>
      </c>
      <c r="L103" s="64" t="s">
        <v>56</v>
      </c>
      <c r="M103" s="64">
        <v>0</v>
      </c>
      <c r="N103" s="64"/>
      <c r="O103" s="64" t="s">
        <v>977</v>
      </c>
      <c r="P103" s="64">
        <v>3</v>
      </c>
      <c r="Q103" s="64">
        <v>1608</v>
      </c>
      <c r="R103" s="64" t="str">
        <f t="shared" si="7"/>
        <v>3::1608</v>
      </c>
      <c r="S103" s="64">
        <f t="shared" si="8"/>
        <v>198216</v>
      </c>
    </row>
    <row r="104" spans="1:19" ht="25.5">
      <c r="A104" s="16" t="s">
        <v>859</v>
      </c>
      <c r="B104" s="82" t="s">
        <v>1059</v>
      </c>
      <c r="C104" s="16" t="s">
        <v>488</v>
      </c>
      <c r="D104" s="16" t="str">
        <f t="shared" si="9"/>
        <v>LimitEvent | ‹High›, ‹val&gt;lim› | Processing | Device</v>
      </c>
      <c r="E104" s="37" t="s">
        <v>1206</v>
      </c>
      <c r="F104" s="37" t="s">
        <v>1209</v>
      </c>
      <c r="G104" s="37" t="s">
        <v>1208</v>
      </c>
      <c r="H104" s="37" t="s">
        <v>29</v>
      </c>
      <c r="I104" s="48" t="s">
        <v>372</v>
      </c>
      <c r="J104" s="48"/>
      <c r="K104" s="48" t="s">
        <v>860</v>
      </c>
      <c r="L104" s="64" t="s">
        <v>56</v>
      </c>
      <c r="M104" s="64">
        <v>0</v>
      </c>
      <c r="N104" s="64"/>
      <c r="O104" s="64" t="s">
        <v>977</v>
      </c>
      <c r="P104" s="64">
        <v>3</v>
      </c>
      <c r="Q104" s="64">
        <v>40</v>
      </c>
      <c r="R104" s="64" t="str">
        <f t="shared" si="7"/>
        <v>3::40</v>
      </c>
      <c r="S104" s="64">
        <f t="shared" si="8"/>
        <v>196648</v>
      </c>
    </row>
    <row r="105" spans="1:19" ht="25.5">
      <c r="A105" s="16" t="s">
        <v>859</v>
      </c>
      <c r="B105" s="82" t="s">
        <v>1059</v>
      </c>
      <c r="C105" s="16" t="s">
        <v>492</v>
      </c>
      <c r="D105" s="16" t="str">
        <f t="shared" si="9"/>
        <v>ErrorEvent | ‹Leakage› | FunctionalDisturbance | Device</v>
      </c>
      <c r="E105" s="37" t="s">
        <v>1210</v>
      </c>
      <c r="F105" s="37" t="s">
        <v>1214</v>
      </c>
      <c r="G105" s="37" t="s">
        <v>1202</v>
      </c>
      <c r="H105" s="37" t="s">
        <v>29</v>
      </c>
      <c r="I105" s="48" t="s">
        <v>372</v>
      </c>
      <c r="J105" s="48"/>
      <c r="K105" s="16" t="s">
        <v>861</v>
      </c>
      <c r="L105" s="64" t="s">
        <v>56</v>
      </c>
      <c r="M105" s="64">
        <v>0</v>
      </c>
      <c r="N105" s="64"/>
      <c r="O105" s="64" t="s">
        <v>977</v>
      </c>
      <c r="P105" s="64">
        <v>3</v>
      </c>
      <c r="Q105" s="64">
        <v>60</v>
      </c>
      <c r="R105" s="64" t="str">
        <f t="shared" si="7"/>
        <v>3::60</v>
      </c>
      <c r="S105" s="64">
        <f t="shared" si="8"/>
        <v>196668</v>
      </c>
    </row>
    <row r="106" spans="1:19" ht="25.5">
      <c r="A106" s="16" t="s">
        <v>859</v>
      </c>
      <c r="B106" s="82" t="s">
        <v>1059</v>
      </c>
      <c r="C106" s="16" t="s">
        <v>493</v>
      </c>
      <c r="D106" s="16" t="str">
        <f t="shared" si="9"/>
        <v>LimitEvent | ‹Low›, ‹val&lt;lim› | Processing | Device</v>
      </c>
      <c r="E106" s="37" t="s">
        <v>1206</v>
      </c>
      <c r="F106" s="37" t="s">
        <v>1207</v>
      </c>
      <c r="G106" s="37" t="s">
        <v>1208</v>
      </c>
      <c r="H106" s="37" t="s">
        <v>29</v>
      </c>
      <c r="I106" s="48" t="s">
        <v>372</v>
      </c>
      <c r="J106" s="48"/>
      <c r="K106" s="48" t="s">
        <v>862</v>
      </c>
      <c r="L106" s="64" t="s">
        <v>56</v>
      </c>
      <c r="M106" s="64">
        <v>0</v>
      </c>
      <c r="N106" s="64"/>
      <c r="O106" s="64" t="s">
        <v>977</v>
      </c>
      <c r="P106" s="64">
        <v>3</v>
      </c>
      <c r="Q106" s="64">
        <v>62</v>
      </c>
      <c r="R106" s="64" t="str">
        <f t="shared" si="7"/>
        <v>3::62</v>
      </c>
      <c r="S106" s="64">
        <f t="shared" si="8"/>
        <v>196670</v>
      </c>
    </row>
    <row r="107" spans="1:19" ht="25.5">
      <c r="A107" s="16" t="s">
        <v>859</v>
      </c>
      <c r="B107" s="82" t="s">
        <v>1059</v>
      </c>
      <c r="C107" s="16" t="s">
        <v>498</v>
      </c>
      <c r="D107" s="16" t="str">
        <f t="shared" si="9"/>
        <v>ErrorEvent | Selftest, ‹Failure› | Functional Disturbance | Device</v>
      </c>
      <c r="E107" s="37" t="s">
        <v>1210</v>
      </c>
      <c r="F107" s="37" t="s">
        <v>1211</v>
      </c>
      <c r="G107" s="37" t="s">
        <v>1212</v>
      </c>
      <c r="H107" s="37" t="s">
        <v>29</v>
      </c>
      <c r="I107" s="48" t="s">
        <v>372</v>
      </c>
      <c r="J107" s="48"/>
      <c r="K107" s="48" t="s">
        <v>863</v>
      </c>
      <c r="L107" s="64" t="s">
        <v>56</v>
      </c>
      <c r="M107" s="64">
        <v>0</v>
      </c>
      <c r="N107" s="64"/>
      <c r="O107" s="64" t="s">
        <v>977</v>
      </c>
      <c r="P107" s="64">
        <v>3</v>
      </c>
      <c r="Q107" s="64">
        <v>1608</v>
      </c>
      <c r="R107" s="64" t="str">
        <f t="shared" si="7"/>
        <v>3::1608</v>
      </c>
      <c r="S107" s="64">
        <f t="shared" si="8"/>
        <v>198216</v>
      </c>
    </row>
    <row r="108" spans="1:19" ht="25.5">
      <c r="A108" s="16" t="s">
        <v>463</v>
      </c>
      <c r="B108" s="82" t="s">
        <v>1060</v>
      </c>
      <c r="C108" s="16" t="s">
        <v>488</v>
      </c>
      <c r="D108" s="16" t="str">
        <f t="shared" si="9"/>
        <v>LimitEvent | ‹High›, ‹val&gt;lim› | Processing | Device</v>
      </c>
      <c r="E108" s="37" t="s">
        <v>1206</v>
      </c>
      <c r="F108" s="37" t="s">
        <v>1209</v>
      </c>
      <c r="G108" s="37" t="s">
        <v>1208</v>
      </c>
      <c r="H108" s="37" t="s">
        <v>29</v>
      </c>
      <c r="I108" s="48" t="s">
        <v>372</v>
      </c>
      <c r="J108" s="48"/>
      <c r="K108" s="48" t="s">
        <v>686</v>
      </c>
      <c r="L108" s="64" t="s">
        <v>56</v>
      </c>
      <c r="M108" s="64">
        <v>0</v>
      </c>
      <c r="N108" s="64"/>
      <c r="O108" s="64" t="s">
        <v>977</v>
      </c>
      <c r="P108" s="64">
        <v>3</v>
      </c>
      <c r="Q108" s="64">
        <v>40</v>
      </c>
      <c r="R108" s="64" t="str">
        <f t="shared" si="7"/>
        <v>3::40</v>
      </c>
      <c r="S108" s="64">
        <f t="shared" si="8"/>
        <v>196648</v>
      </c>
    </row>
    <row r="109" spans="1:19" ht="25.5">
      <c r="A109" s="16" t="s">
        <v>463</v>
      </c>
      <c r="B109" s="82" t="s">
        <v>1060</v>
      </c>
      <c r="C109" s="16" t="s">
        <v>493</v>
      </c>
      <c r="D109" s="16" t="str">
        <f t="shared" si="9"/>
        <v>LimitEvent | ‹Low›, ‹val&lt;lim› | Processing | Device</v>
      </c>
      <c r="E109" s="37" t="s">
        <v>1206</v>
      </c>
      <c r="F109" s="37" t="s">
        <v>1207</v>
      </c>
      <c r="G109" s="37" t="s">
        <v>1208</v>
      </c>
      <c r="H109" s="37" t="s">
        <v>29</v>
      </c>
      <c r="I109" s="48" t="s">
        <v>372</v>
      </c>
      <c r="J109" s="48"/>
      <c r="K109" s="48" t="s">
        <v>697</v>
      </c>
      <c r="L109" s="64" t="s">
        <v>56</v>
      </c>
      <c r="M109" s="64">
        <v>0</v>
      </c>
      <c r="N109" s="64"/>
      <c r="O109" s="64" t="s">
        <v>977</v>
      </c>
      <c r="P109" s="64">
        <v>3</v>
      </c>
      <c r="Q109" s="64">
        <v>62</v>
      </c>
      <c r="R109" s="64" t="str">
        <f t="shared" si="7"/>
        <v>3::62</v>
      </c>
      <c r="S109" s="64">
        <f t="shared" si="8"/>
        <v>196670</v>
      </c>
    </row>
    <row r="110" spans="1:19" ht="25.5">
      <c r="A110" s="16" t="s">
        <v>463</v>
      </c>
      <c r="B110" s="82" t="s">
        <v>1060</v>
      </c>
      <c r="C110" s="16" t="s">
        <v>494</v>
      </c>
      <c r="D110" s="16" t="str">
        <f t="shared" si="9"/>
        <v>ErrorEvent | Measurement, ‹Error› | Processing | Device</v>
      </c>
      <c r="E110" s="37" t="s">
        <v>1210</v>
      </c>
      <c r="F110" s="37" t="s">
        <v>1216</v>
      </c>
      <c r="G110" s="37" t="s">
        <v>1208</v>
      </c>
      <c r="H110" s="37" t="s">
        <v>29</v>
      </c>
      <c r="I110" s="48" t="s">
        <v>372</v>
      </c>
      <c r="J110" s="48"/>
      <c r="K110" s="48" t="s">
        <v>701</v>
      </c>
      <c r="L110" s="64" t="s">
        <v>56</v>
      </c>
      <c r="M110" s="64">
        <v>0</v>
      </c>
      <c r="N110" s="64"/>
      <c r="O110" s="64" t="s">
        <v>977</v>
      </c>
      <c r="P110" s="64">
        <v>3</v>
      </c>
      <c r="Q110" s="64">
        <v>354</v>
      </c>
      <c r="R110" s="64" t="str">
        <f t="shared" si="7"/>
        <v>3::354</v>
      </c>
      <c r="S110" s="64">
        <f t="shared" si="8"/>
        <v>196962</v>
      </c>
    </row>
    <row r="111" spans="1:19" ht="25.5">
      <c r="A111" s="16" t="s">
        <v>516</v>
      </c>
      <c r="B111" s="82" t="s">
        <v>1060</v>
      </c>
      <c r="C111" s="16" t="s">
        <v>498</v>
      </c>
      <c r="D111" s="16" t="str">
        <f t="shared" si="9"/>
        <v>ErrorEvent | Selftest, ‹Failure› | Functional Disturbance | Device</v>
      </c>
      <c r="E111" s="37" t="s">
        <v>1210</v>
      </c>
      <c r="F111" s="37" t="s">
        <v>1211</v>
      </c>
      <c r="G111" s="37" t="s">
        <v>1212</v>
      </c>
      <c r="H111" s="37" t="s">
        <v>29</v>
      </c>
      <c r="I111" s="48" t="s">
        <v>372</v>
      </c>
      <c r="J111" s="48"/>
      <c r="K111" s="48" t="s">
        <v>716</v>
      </c>
      <c r="L111" s="64" t="s">
        <v>56</v>
      </c>
      <c r="M111" s="64">
        <v>0</v>
      </c>
      <c r="N111" s="64"/>
      <c r="O111" s="64" t="s">
        <v>977</v>
      </c>
      <c r="P111" s="64">
        <v>3</v>
      </c>
      <c r="Q111" s="64">
        <v>1608</v>
      </c>
      <c r="R111" s="64" t="str">
        <f t="shared" si="7"/>
        <v>3::1608</v>
      </c>
      <c r="S111" s="64">
        <f t="shared" si="8"/>
        <v>198216</v>
      </c>
    </row>
    <row r="112" spans="1:19" ht="25.5">
      <c r="A112" s="16" t="s">
        <v>463</v>
      </c>
      <c r="B112" s="82" t="s">
        <v>1060</v>
      </c>
      <c r="C112" s="16" t="s">
        <v>1061</v>
      </c>
      <c r="D112" s="16" t="str">
        <f t="shared" si="9"/>
        <v>Out of Range | Patient Line Pressure | System | Dialysis, Peritoneal</v>
      </c>
      <c r="E112" s="37" t="s">
        <v>647</v>
      </c>
      <c r="F112" s="37" t="s">
        <v>651</v>
      </c>
      <c r="G112" s="37" t="s">
        <v>23</v>
      </c>
      <c r="H112" s="37" t="s">
        <v>371</v>
      </c>
      <c r="I112" s="48" t="s">
        <v>372</v>
      </c>
      <c r="J112" s="48"/>
      <c r="K112" s="16" t="s">
        <v>383</v>
      </c>
      <c r="L112" s="64" t="s">
        <v>56</v>
      </c>
      <c r="M112" s="64">
        <v>1</v>
      </c>
      <c r="N112" s="64">
        <v>0</v>
      </c>
      <c r="O112" s="64" t="s">
        <v>977</v>
      </c>
      <c r="P112" s="64">
        <v>3</v>
      </c>
      <c r="Q112" s="64">
        <v>1858</v>
      </c>
      <c r="R112" s="64" t="str">
        <f t="shared" si="7"/>
        <v>3::1858</v>
      </c>
      <c r="S112" s="64">
        <f t="shared" si="8"/>
        <v>198466</v>
      </c>
    </row>
    <row r="113" spans="1:19" ht="25.5">
      <c r="A113" s="16" t="s">
        <v>506</v>
      </c>
      <c r="B113" s="82" t="s">
        <v>1062</v>
      </c>
      <c r="C113" s="16" t="s">
        <v>488</v>
      </c>
      <c r="D113" s="16" t="str">
        <f t="shared" si="9"/>
        <v>LimitEvent | ‹High›, ‹val&gt;lim› | Processing | Device</v>
      </c>
      <c r="E113" s="37" t="s">
        <v>1206</v>
      </c>
      <c r="F113" s="37" t="s">
        <v>1209</v>
      </c>
      <c r="G113" s="37" t="s">
        <v>1208</v>
      </c>
      <c r="H113" s="37" t="s">
        <v>29</v>
      </c>
      <c r="I113" s="48" t="s">
        <v>372</v>
      </c>
      <c r="J113" s="48"/>
      <c r="K113" s="48" t="s">
        <v>687</v>
      </c>
      <c r="L113" s="64" t="s">
        <v>56</v>
      </c>
      <c r="M113" s="64">
        <v>0</v>
      </c>
      <c r="N113" s="64"/>
      <c r="O113" s="64" t="s">
        <v>977</v>
      </c>
      <c r="P113" s="64">
        <v>3</v>
      </c>
      <c r="Q113" s="64">
        <v>40</v>
      </c>
      <c r="R113" s="64" t="str">
        <f t="shared" si="7"/>
        <v>3::40</v>
      </c>
      <c r="S113" s="64">
        <f t="shared" si="8"/>
        <v>196648</v>
      </c>
    </row>
    <row r="114" spans="1:19" ht="25.5">
      <c r="A114" s="16" t="s">
        <v>506</v>
      </c>
      <c r="B114" s="82" t="s">
        <v>1062</v>
      </c>
      <c r="C114" s="16" t="s">
        <v>492</v>
      </c>
      <c r="D114" s="16" t="str">
        <f t="shared" si="9"/>
        <v>ErrorEvent | ‹Leakage› | FunctionalDisturbance | Device</v>
      </c>
      <c r="E114" s="37" t="s">
        <v>1210</v>
      </c>
      <c r="F114" s="14" t="s">
        <v>1214</v>
      </c>
      <c r="G114" s="37" t="s">
        <v>1202</v>
      </c>
      <c r="H114" s="37" t="s">
        <v>29</v>
      </c>
      <c r="I114" s="48" t="s">
        <v>372</v>
      </c>
      <c r="J114" s="48"/>
      <c r="K114" s="16" t="s">
        <v>445</v>
      </c>
      <c r="L114" s="64" t="s">
        <v>56</v>
      </c>
      <c r="M114" s="64">
        <v>0</v>
      </c>
      <c r="N114" s="64"/>
      <c r="O114" s="64" t="s">
        <v>977</v>
      </c>
      <c r="P114" s="64">
        <v>3</v>
      </c>
      <c r="Q114" s="64">
        <v>60</v>
      </c>
      <c r="R114" s="64" t="str">
        <f t="shared" si="7"/>
        <v>3::60</v>
      </c>
      <c r="S114" s="64">
        <f t="shared" si="8"/>
        <v>196668</v>
      </c>
    </row>
    <row r="115" spans="1:19" ht="25.5">
      <c r="A115" s="16" t="s">
        <v>506</v>
      </c>
      <c r="B115" s="82" t="s">
        <v>1062</v>
      </c>
      <c r="C115" s="16" t="s">
        <v>493</v>
      </c>
      <c r="D115" s="16" t="str">
        <f t="shared" si="9"/>
        <v>LimitEvent | ‹Low›, ‹val&lt;lim› | Processing | Device</v>
      </c>
      <c r="E115" s="37" t="s">
        <v>1206</v>
      </c>
      <c r="F115" s="37" t="s">
        <v>1207</v>
      </c>
      <c r="G115" s="37" t="s">
        <v>1208</v>
      </c>
      <c r="H115" s="37" t="s">
        <v>29</v>
      </c>
      <c r="I115" s="48" t="s">
        <v>372</v>
      </c>
      <c r="J115" s="48"/>
      <c r="K115" s="48" t="s">
        <v>698</v>
      </c>
      <c r="L115" s="64" t="s">
        <v>56</v>
      </c>
      <c r="M115" s="64">
        <v>0</v>
      </c>
      <c r="N115" s="64"/>
      <c r="O115" s="64" t="s">
        <v>977</v>
      </c>
      <c r="P115" s="64">
        <v>3</v>
      </c>
      <c r="Q115" s="64">
        <v>62</v>
      </c>
      <c r="R115" s="64" t="str">
        <f t="shared" si="7"/>
        <v>3::62</v>
      </c>
      <c r="S115" s="64">
        <f t="shared" si="8"/>
        <v>196670</v>
      </c>
    </row>
    <row r="116" spans="1:19" ht="25.5">
      <c r="A116" s="16" t="s">
        <v>517</v>
      </c>
      <c r="B116" s="82" t="s">
        <v>1062</v>
      </c>
      <c r="C116" s="16" t="s">
        <v>498</v>
      </c>
      <c r="D116" s="16" t="str">
        <f t="shared" si="9"/>
        <v>ErrorEvent | Selftest, ‹Failure› | Functional Disturbance | Device</v>
      </c>
      <c r="E116" s="37" t="s">
        <v>1210</v>
      </c>
      <c r="F116" s="37" t="s">
        <v>1211</v>
      </c>
      <c r="G116" s="37" t="s">
        <v>1212</v>
      </c>
      <c r="H116" s="37" t="s">
        <v>29</v>
      </c>
      <c r="I116" s="48" t="s">
        <v>372</v>
      </c>
      <c r="J116" s="48"/>
      <c r="K116" s="48" t="s">
        <v>714</v>
      </c>
      <c r="L116" s="64" t="s">
        <v>56</v>
      </c>
      <c r="M116" s="64">
        <v>0</v>
      </c>
      <c r="N116" s="64"/>
      <c r="O116" s="64" t="s">
        <v>977</v>
      </c>
      <c r="P116" s="64">
        <v>3</v>
      </c>
      <c r="Q116" s="64">
        <v>1608</v>
      </c>
      <c r="R116" s="64" t="str">
        <f t="shared" si="7"/>
        <v>3::1608</v>
      </c>
      <c r="S116" s="64">
        <f t="shared" si="8"/>
        <v>198216</v>
      </c>
    </row>
    <row r="117" spans="1:19">
      <c r="A117" s="16" t="s">
        <v>506</v>
      </c>
      <c r="B117" s="82" t="s">
        <v>1062</v>
      </c>
      <c r="C117" s="16" t="s">
        <v>1063</v>
      </c>
      <c r="D117" s="16" t="str">
        <f t="shared" si="9"/>
        <v>Leak | Valve | System | Dialysis, Peritoneal</v>
      </c>
      <c r="E117" s="37" t="s">
        <v>381</v>
      </c>
      <c r="F117" s="37" t="s">
        <v>395</v>
      </c>
      <c r="G117" s="37" t="s">
        <v>23</v>
      </c>
      <c r="H117" s="37" t="s">
        <v>371</v>
      </c>
      <c r="I117" s="48" t="s">
        <v>372</v>
      </c>
      <c r="J117" s="48"/>
      <c r="K117" s="16" t="s">
        <v>718</v>
      </c>
      <c r="L117" s="64" t="s">
        <v>56</v>
      </c>
      <c r="M117" s="64">
        <v>1</v>
      </c>
      <c r="N117" s="64">
        <v>0</v>
      </c>
      <c r="O117" s="64" t="s">
        <v>977</v>
      </c>
      <c r="P117" s="64">
        <v>3</v>
      </c>
      <c r="Q117" s="64">
        <v>1860</v>
      </c>
      <c r="R117" s="64" t="str">
        <f t="shared" si="7"/>
        <v>3::1860</v>
      </c>
      <c r="S117" s="64">
        <f t="shared" si="8"/>
        <v>198468</v>
      </c>
    </row>
    <row r="118" spans="1:19" ht="25.5">
      <c r="A118" s="16" t="s">
        <v>505</v>
      </c>
      <c r="B118" s="82" t="s">
        <v>1064</v>
      </c>
      <c r="C118" s="16" t="s">
        <v>488</v>
      </c>
      <c r="D118" s="16" t="str">
        <f t="shared" si="9"/>
        <v>LimitEvent | ‹High›, ‹val&gt;lim› | Processing | Device</v>
      </c>
      <c r="E118" s="37" t="s">
        <v>1206</v>
      </c>
      <c r="F118" s="37" t="s">
        <v>1209</v>
      </c>
      <c r="G118" s="37" t="s">
        <v>1208</v>
      </c>
      <c r="H118" s="37" t="s">
        <v>29</v>
      </c>
      <c r="I118" s="48" t="s">
        <v>372</v>
      </c>
      <c r="J118" s="48"/>
      <c r="K118" s="48" t="s">
        <v>688</v>
      </c>
      <c r="L118" s="64" t="s">
        <v>56</v>
      </c>
      <c r="M118" s="64">
        <v>0</v>
      </c>
      <c r="N118" s="64"/>
      <c r="O118" s="64" t="s">
        <v>977</v>
      </c>
      <c r="P118" s="64">
        <v>3</v>
      </c>
      <c r="Q118" s="64">
        <v>40</v>
      </c>
      <c r="R118" s="64" t="str">
        <f t="shared" si="7"/>
        <v>3::40</v>
      </c>
      <c r="S118" s="64">
        <f t="shared" si="8"/>
        <v>196648</v>
      </c>
    </row>
    <row r="119" spans="1:19" ht="25.5">
      <c r="A119" s="16" t="s">
        <v>505</v>
      </c>
      <c r="B119" s="82" t="s">
        <v>1064</v>
      </c>
      <c r="C119" s="16" t="s">
        <v>492</v>
      </c>
      <c r="D119" s="16" t="str">
        <f t="shared" si="9"/>
        <v>ErrorEvent | ‹Leakage› | FunctionalDisturbance | Device</v>
      </c>
      <c r="E119" s="37" t="s">
        <v>1210</v>
      </c>
      <c r="F119" s="14" t="s">
        <v>1214</v>
      </c>
      <c r="G119" s="37" t="s">
        <v>1202</v>
      </c>
      <c r="H119" s="37" t="s">
        <v>29</v>
      </c>
      <c r="I119" s="48" t="s">
        <v>372</v>
      </c>
      <c r="J119" s="48"/>
      <c r="K119" s="16" t="s">
        <v>445</v>
      </c>
      <c r="L119" s="64" t="s">
        <v>56</v>
      </c>
      <c r="M119" s="64">
        <v>0</v>
      </c>
      <c r="N119" s="64"/>
      <c r="O119" s="64" t="s">
        <v>977</v>
      </c>
      <c r="P119" s="64">
        <v>3</v>
      </c>
      <c r="Q119" s="64">
        <v>60</v>
      </c>
      <c r="R119" s="64" t="str">
        <f t="shared" si="7"/>
        <v>3::60</v>
      </c>
      <c r="S119" s="64">
        <f t="shared" si="8"/>
        <v>196668</v>
      </c>
    </row>
    <row r="120" spans="1:19" ht="25.5">
      <c r="A120" s="16" t="s">
        <v>505</v>
      </c>
      <c r="B120" s="82" t="s">
        <v>1064</v>
      </c>
      <c r="C120" s="16" t="s">
        <v>493</v>
      </c>
      <c r="D120" s="16" t="str">
        <f t="shared" si="9"/>
        <v>LimitEvent | ‹Low›, ‹val&lt;lim› | Processing | Device</v>
      </c>
      <c r="E120" s="37" t="s">
        <v>1206</v>
      </c>
      <c r="F120" s="37" t="s">
        <v>1207</v>
      </c>
      <c r="G120" s="37" t="s">
        <v>1208</v>
      </c>
      <c r="H120" s="37" t="s">
        <v>29</v>
      </c>
      <c r="I120" s="48" t="s">
        <v>372</v>
      </c>
      <c r="J120" s="48"/>
      <c r="K120" s="48" t="s">
        <v>699</v>
      </c>
      <c r="L120" s="64" t="s">
        <v>56</v>
      </c>
      <c r="M120" s="64">
        <v>0</v>
      </c>
      <c r="N120" s="64"/>
      <c r="O120" s="64" t="s">
        <v>977</v>
      </c>
      <c r="P120" s="64">
        <v>3</v>
      </c>
      <c r="Q120" s="64">
        <v>62</v>
      </c>
      <c r="R120" s="64" t="str">
        <f t="shared" si="7"/>
        <v>3::62</v>
      </c>
      <c r="S120" s="64">
        <f t="shared" si="8"/>
        <v>196670</v>
      </c>
    </row>
    <row r="121" spans="1:19" ht="25.5">
      <c r="A121" s="16" t="s">
        <v>505</v>
      </c>
      <c r="B121" s="82" t="s">
        <v>1064</v>
      </c>
      <c r="C121" s="16" t="s">
        <v>496</v>
      </c>
      <c r="D121" s="16" t="str">
        <f t="shared" si="9"/>
        <v>ErrorEvent | Measurement, ‹Out of range› | Processing | Device</v>
      </c>
      <c r="E121" s="37" t="s">
        <v>1210</v>
      </c>
      <c r="F121" s="37" t="s">
        <v>1215</v>
      </c>
      <c r="G121" s="37" t="s">
        <v>1208</v>
      </c>
      <c r="H121" s="37" t="s">
        <v>29</v>
      </c>
      <c r="I121" s="48" t="s">
        <v>372</v>
      </c>
      <c r="J121" s="48"/>
      <c r="K121" s="48" t="s">
        <v>708</v>
      </c>
      <c r="L121" s="64" t="s">
        <v>56</v>
      </c>
      <c r="M121" s="64">
        <v>0</v>
      </c>
      <c r="N121" s="64"/>
      <c r="O121" s="64" t="s">
        <v>977</v>
      </c>
      <c r="P121" s="64">
        <v>3</v>
      </c>
      <c r="Q121" s="64">
        <v>1242</v>
      </c>
      <c r="R121" s="64" t="str">
        <f t="shared" si="7"/>
        <v>3::1242</v>
      </c>
      <c r="S121" s="64">
        <f t="shared" si="8"/>
        <v>197850</v>
      </c>
    </row>
    <row r="122" spans="1:19" ht="25.5">
      <c r="A122" s="16" t="s">
        <v>517</v>
      </c>
      <c r="B122" s="82" t="s">
        <v>1064</v>
      </c>
      <c r="C122" s="16" t="s">
        <v>498</v>
      </c>
      <c r="D122" s="16" t="str">
        <f t="shared" si="9"/>
        <v>ErrorEvent | Selftest, ‹Failure› | Functional Disturbance | Device</v>
      </c>
      <c r="E122" s="37" t="s">
        <v>1210</v>
      </c>
      <c r="F122" s="37" t="s">
        <v>1211</v>
      </c>
      <c r="G122" s="37" t="s">
        <v>1212</v>
      </c>
      <c r="H122" s="37" t="s">
        <v>29</v>
      </c>
      <c r="I122" s="48" t="s">
        <v>372</v>
      </c>
      <c r="J122" s="48"/>
      <c r="K122" s="48" t="s">
        <v>715</v>
      </c>
      <c r="L122" s="64" t="s">
        <v>56</v>
      </c>
      <c r="M122" s="64">
        <v>0</v>
      </c>
      <c r="N122" s="64"/>
      <c r="O122" s="64" t="s">
        <v>977</v>
      </c>
      <c r="P122" s="64">
        <v>3</v>
      </c>
      <c r="Q122" s="64">
        <v>1608</v>
      </c>
      <c r="R122" s="64" t="str">
        <f t="shared" si="7"/>
        <v>3::1608</v>
      </c>
      <c r="S122" s="64">
        <f t="shared" si="8"/>
        <v>198216</v>
      </c>
    </row>
    <row r="123" spans="1:19" ht="25.5">
      <c r="A123" s="16"/>
      <c r="B123" s="82" t="s">
        <v>1065</v>
      </c>
      <c r="C123" s="16" t="s">
        <v>488</v>
      </c>
      <c r="D123" s="16" t="str">
        <f t="shared" si="9"/>
        <v>LimitEvent | ‹High›, ‹val&gt;lim› | Processing | Device</v>
      </c>
      <c r="E123" s="37" t="s">
        <v>1206</v>
      </c>
      <c r="F123" s="37" t="s">
        <v>1209</v>
      </c>
      <c r="G123" s="37" t="s">
        <v>1208</v>
      </c>
      <c r="H123" s="37" t="s">
        <v>29</v>
      </c>
      <c r="I123" s="48" t="s">
        <v>372</v>
      </c>
      <c r="J123" s="48"/>
      <c r="K123" s="48" t="s">
        <v>782</v>
      </c>
      <c r="L123" s="64" t="s">
        <v>56</v>
      </c>
      <c r="M123" s="64">
        <v>0</v>
      </c>
      <c r="N123" s="64"/>
      <c r="O123" s="64" t="s">
        <v>977</v>
      </c>
      <c r="P123" s="64">
        <v>3</v>
      </c>
      <c r="Q123" s="64">
        <v>40</v>
      </c>
      <c r="R123" s="64" t="str">
        <f t="shared" si="7"/>
        <v>3::40</v>
      </c>
      <c r="S123" s="64">
        <f t="shared" si="8"/>
        <v>196648</v>
      </c>
    </row>
    <row r="124" spans="1:19" ht="25.5">
      <c r="A124" s="16"/>
      <c r="B124" s="82" t="s">
        <v>1065</v>
      </c>
      <c r="C124" s="16" t="s">
        <v>493</v>
      </c>
      <c r="D124" s="16" t="str">
        <f t="shared" si="9"/>
        <v>LimitEvent | ‹Low›, ‹val&lt;lim› | Processing | Device</v>
      </c>
      <c r="E124" s="37" t="s">
        <v>1206</v>
      </c>
      <c r="F124" s="37" t="s">
        <v>1207</v>
      </c>
      <c r="G124" s="37" t="s">
        <v>1208</v>
      </c>
      <c r="H124" s="37" t="s">
        <v>29</v>
      </c>
      <c r="I124" s="48" t="s">
        <v>372</v>
      </c>
      <c r="J124" s="48"/>
      <c r="K124" s="48" t="s">
        <v>781</v>
      </c>
      <c r="L124" s="64" t="s">
        <v>56</v>
      </c>
      <c r="M124" s="64">
        <v>0</v>
      </c>
      <c r="N124" s="64"/>
      <c r="O124" s="64" t="s">
        <v>977</v>
      </c>
      <c r="P124" s="64">
        <v>3</v>
      </c>
      <c r="Q124" s="64">
        <v>62</v>
      </c>
      <c r="R124" s="64" t="str">
        <f t="shared" si="7"/>
        <v>3::62</v>
      </c>
      <c r="S124" s="64">
        <f t="shared" si="8"/>
        <v>196670</v>
      </c>
    </row>
    <row r="125" spans="1:19" ht="25.5">
      <c r="A125" s="16" t="s">
        <v>479</v>
      </c>
      <c r="B125" s="82" t="s">
        <v>1066</v>
      </c>
      <c r="C125" s="16" t="s">
        <v>488</v>
      </c>
      <c r="D125" s="16" t="str">
        <f t="shared" si="9"/>
        <v>LimitEvent | ‹High›, ‹val&gt;lim› | Processing | Device</v>
      </c>
      <c r="E125" s="37" t="s">
        <v>1206</v>
      </c>
      <c r="F125" s="37" t="s">
        <v>1209</v>
      </c>
      <c r="G125" s="37" t="s">
        <v>1208</v>
      </c>
      <c r="H125" s="37" t="s">
        <v>29</v>
      </c>
      <c r="I125" s="48" t="s">
        <v>372</v>
      </c>
      <c r="J125" s="48"/>
      <c r="K125" s="48" t="s">
        <v>783</v>
      </c>
      <c r="L125" s="64" t="s">
        <v>56</v>
      </c>
      <c r="M125" s="64">
        <v>0</v>
      </c>
      <c r="N125" s="64"/>
      <c r="O125" s="64" t="s">
        <v>977</v>
      </c>
      <c r="P125" s="64">
        <v>3</v>
      </c>
      <c r="Q125" s="64">
        <v>40</v>
      </c>
      <c r="R125" s="64" t="str">
        <f t="shared" si="7"/>
        <v>3::40</v>
      </c>
      <c r="S125" s="64">
        <f t="shared" si="8"/>
        <v>196648</v>
      </c>
    </row>
    <row r="126" spans="1:19" ht="25.5">
      <c r="A126" s="16" t="s">
        <v>479</v>
      </c>
      <c r="B126" s="82" t="s">
        <v>1066</v>
      </c>
      <c r="C126" s="16" t="s">
        <v>493</v>
      </c>
      <c r="D126" s="16" t="str">
        <f t="shared" si="9"/>
        <v>LimitEvent | ‹Low›, ‹val&lt;lim› | Processing | Device</v>
      </c>
      <c r="E126" s="37" t="s">
        <v>1206</v>
      </c>
      <c r="F126" s="37" t="s">
        <v>1207</v>
      </c>
      <c r="G126" s="37" t="s">
        <v>1208</v>
      </c>
      <c r="H126" s="37" t="s">
        <v>29</v>
      </c>
      <c r="I126" s="48" t="s">
        <v>372</v>
      </c>
      <c r="J126" s="48"/>
      <c r="K126" s="48" t="s">
        <v>694</v>
      </c>
      <c r="L126" s="64" t="s">
        <v>56</v>
      </c>
      <c r="M126" s="64">
        <v>0</v>
      </c>
      <c r="N126" s="64"/>
      <c r="O126" s="64" t="s">
        <v>977</v>
      </c>
      <c r="P126" s="64">
        <v>3</v>
      </c>
      <c r="Q126" s="64">
        <v>62</v>
      </c>
      <c r="R126" s="64" t="str">
        <f t="shared" si="7"/>
        <v>3::62</v>
      </c>
      <c r="S126" s="64">
        <f t="shared" si="8"/>
        <v>196670</v>
      </c>
    </row>
    <row r="127" spans="1:19" ht="25.5">
      <c r="A127" s="16" t="s">
        <v>479</v>
      </c>
      <c r="B127" s="82" t="s">
        <v>1066</v>
      </c>
      <c r="C127" s="16" t="s">
        <v>494</v>
      </c>
      <c r="D127" s="16" t="str">
        <f t="shared" si="9"/>
        <v>ErrorEvent | Measurement, ‹Error› | Processing | Device</v>
      </c>
      <c r="E127" s="37" t="s">
        <v>1210</v>
      </c>
      <c r="F127" s="37" t="s">
        <v>1216</v>
      </c>
      <c r="G127" s="37" t="s">
        <v>1208</v>
      </c>
      <c r="H127" s="37" t="s">
        <v>29</v>
      </c>
      <c r="I127" s="48" t="s">
        <v>372</v>
      </c>
      <c r="J127" s="48"/>
      <c r="K127" s="48" t="s">
        <v>702</v>
      </c>
      <c r="L127" s="64" t="s">
        <v>56</v>
      </c>
      <c r="M127" s="64">
        <v>0</v>
      </c>
      <c r="N127" s="64"/>
      <c r="O127" s="64" t="s">
        <v>977</v>
      </c>
      <c r="P127" s="64">
        <v>3</v>
      </c>
      <c r="Q127" s="64">
        <v>354</v>
      </c>
      <c r="R127" s="64" t="str">
        <f t="shared" si="7"/>
        <v>3::354</v>
      </c>
      <c r="S127" s="64">
        <f t="shared" si="8"/>
        <v>196962</v>
      </c>
    </row>
    <row r="128" spans="1:19" ht="25.5">
      <c r="A128" s="16" t="s">
        <v>479</v>
      </c>
      <c r="B128" s="82" t="s">
        <v>1066</v>
      </c>
      <c r="C128" s="16" t="s">
        <v>496</v>
      </c>
      <c r="D128" s="16" t="str">
        <f t="shared" si="9"/>
        <v>ErrorEvent | Measurement, ‹Out of range› | Processing | Device</v>
      </c>
      <c r="E128" s="37" t="s">
        <v>1210</v>
      </c>
      <c r="F128" s="37" t="s">
        <v>1215</v>
      </c>
      <c r="G128" s="37" t="s">
        <v>1208</v>
      </c>
      <c r="H128" s="37" t="s">
        <v>29</v>
      </c>
      <c r="I128" s="48" t="s">
        <v>372</v>
      </c>
      <c r="J128" s="48"/>
      <c r="K128" s="48" t="s">
        <v>710</v>
      </c>
      <c r="L128" s="64" t="s">
        <v>56</v>
      </c>
      <c r="M128" s="64">
        <v>0</v>
      </c>
      <c r="N128" s="64"/>
      <c r="O128" s="64" t="s">
        <v>977</v>
      </c>
      <c r="P128" s="64">
        <v>3</v>
      </c>
      <c r="Q128" s="64">
        <v>1242</v>
      </c>
      <c r="R128" s="64" t="str">
        <f t="shared" si="7"/>
        <v>3::1242</v>
      </c>
      <c r="S128" s="64">
        <f t="shared" si="8"/>
        <v>197850</v>
      </c>
    </row>
    <row r="129" spans="1:19" ht="25.5">
      <c r="A129" s="16" t="s">
        <v>479</v>
      </c>
      <c r="B129" s="82" t="s">
        <v>1066</v>
      </c>
      <c r="C129" s="16" t="s">
        <v>1067</v>
      </c>
      <c r="D129" s="16" t="str">
        <f t="shared" si="9"/>
        <v>Status | Warming, Fluid | Temperature may be too low | Device</v>
      </c>
      <c r="E129" s="37" t="s">
        <v>370</v>
      </c>
      <c r="F129" s="37" t="s">
        <v>1243</v>
      </c>
      <c r="G129" s="37" t="s">
        <v>1244</v>
      </c>
      <c r="H129" s="37" t="s">
        <v>29</v>
      </c>
      <c r="I129" s="48" t="s">
        <v>372</v>
      </c>
      <c r="J129" s="48"/>
      <c r="K129" s="16" t="s">
        <v>431</v>
      </c>
      <c r="L129" s="64" t="s">
        <v>56</v>
      </c>
      <c r="M129" s="64">
        <v>1</v>
      </c>
      <c r="N129" s="64">
        <v>2</v>
      </c>
      <c r="O129" s="64" t="s">
        <v>977</v>
      </c>
      <c r="P129" s="64">
        <v>3</v>
      </c>
      <c r="Q129" s="64">
        <v>6442</v>
      </c>
      <c r="R129" s="64" t="str">
        <f t="shared" si="7"/>
        <v>3::6442</v>
      </c>
      <c r="S129" s="64">
        <f t="shared" si="8"/>
        <v>203050</v>
      </c>
    </row>
    <row r="130" spans="1:19" ht="25.5">
      <c r="A130" s="16" t="s">
        <v>480</v>
      </c>
      <c r="B130" s="82" t="s">
        <v>982</v>
      </c>
      <c r="C130" s="16" t="s">
        <v>488</v>
      </c>
      <c r="D130" s="16" t="str">
        <f t="shared" ref="D130:D154" si="10">E130 &amp; " | " &amp; F130 &amp; " | " &amp; G130 &amp; " | " &amp; H130</f>
        <v>LimitEvent | ‹High›, ‹val&gt;lim› | Processing | Device</v>
      </c>
      <c r="E130" s="37" t="s">
        <v>1206</v>
      </c>
      <c r="F130" s="37" t="s">
        <v>1209</v>
      </c>
      <c r="G130" s="37" t="s">
        <v>1208</v>
      </c>
      <c r="H130" s="37" t="s">
        <v>29</v>
      </c>
      <c r="I130" s="48" t="s">
        <v>372</v>
      </c>
      <c r="J130" s="48"/>
      <c r="K130" s="48" t="s">
        <v>689</v>
      </c>
      <c r="L130" s="64" t="s">
        <v>56</v>
      </c>
      <c r="M130" s="64">
        <v>0</v>
      </c>
      <c r="N130" s="64"/>
      <c r="O130" s="64" t="s">
        <v>977</v>
      </c>
      <c r="P130" s="64">
        <v>3</v>
      </c>
      <c r="Q130" s="64">
        <v>40</v>
      </c>
      <c r="R130" s="64" t="str">
        <f t="shared" si="7"/>
        <v>3::40</v>
      </c>
      <c r="S130" s="64">
        <f t="shared" si="8"/>
        <v>196648</v>
      </c>
    </row>
    <row r="131" spans="1:19" ht="25.5">
      <c r="A131" s="16" t="s">
        <v>480</v>
      </c>
      <c r="B131" s="82" t="s">
        <v>982</v>
      </c>
      <c r="C131" s="16" t="s">
        <v>493</v>
      </c>
      <c r="D131" s="16" t="str">
        <f t="shared" si="10"/>
        <v>LimitEvent | ‹Low›, ‹val&lt;lim› | Processing | Device</v>
      </c>
      <c r="E131" s="37" t="s">
        <v>1206</v>
      </c>
      <c r="F131" s="37" t="s">
        <v>1207</v>
      </c>
      <c r="G131" s="37" t="s">
        <v>1208</v>
      </c>
      <c r="H131" s="37" t="s">
        <v>29</v>
      </c>
      <c r="I131" s="48" t="s">
        <v>372</v>
      </c>
      <c r="J131" s="48"/>
      <c r="K131" s="48" t="s">
        <v>700</v>
      </c>
      <c r="L131" s="64" t="s">
        <v>56</v>
      </c>
      <c r="M131" s="64">
        <v>0</v>
      </c>
      <c r="N131" s="64"/>
      <c r="O131" s="64" t="s">
        <v>977</v>
      </c>
      <c r="P131" s="64">
        <v>3</v>
      </c>
      <c r="Q131" s="64">
        <v>62</v>
      </c>
      <c r="R131" s="64" t="str">
        <f t="shared" si="7"/>
        <v>3::62</v>
      </c>
      <c r="S131" s="64">
        <f t="shared" si="8"/>
        <v>196670</v>
      </c>
    </row>
    <row r="132" spans="1:19" ht="25.5">
      <c r="A132" s="16" t="s">
        <v>515</v>
      </c>
      <c r="B132" s="82" t="s">
        <v>982</v>
      </c>
      <c r="C132" s="16" t="s">
        <v>496</v>
      </c>
      <c r="D132" s="16" t="str">
        <f t="shared" si="10"/>
        <v>ErrorEvent | Measurement, ‹Out of range› | Processing | Device</v>
      </c>
      <c r="E132" s="37" t="s">
        <v>1210</v>
      </c>
      <c r="F132" s="37" t="s">
        <v>1215</v>
      </c>
      <c r="G132" s="37" t="s">
        <v>1208</v>
      </c>
      <c r="H132" s="37" t="s">
        <v>29</v>
      </c>
      <c r="I132" s="48" t="s">
        <v>372</v>
      </c>
      <c r="J132" s="48"/>
      <c r="K132" s="48" t="s">
        <v>709</v>
      </c>
      <c r="L132" s="64" t="s">
        <v>56</v>
      </c>
      <c r="M132" s="64">
        <v>0</v>
      </c>
      <c r="N132" s="64"/>
      <c r="O132" s="64" t="s">
        <v>977</v>
      </c>
      <c r="P132" s="64">
        <v>3</v>
      </c>
      <c r="Q132" s="64">
        <v>1242</v>
      </c>
      <c r="R132" s="64" t="str">
        <f t="shared" si="7"/>
        <v>3::1242</v>
      </c>
      <c r="S132" s="64">
        <f t="shared" si="8"/>
        <v>197850</v>
      </c>
    </row>
    <row r="133" spans="1:19" ht="25.5">
      <c r="A133" s="16" t="s">
        <v>480</v>
      </c>
      <c r="B133" s="82" t="s">
        <v>982</v>
      </c>
      <c r="C133" s="16" t="s">
        <v>497</v>
      </c>
      <c r="D133" s="16" t="str">
        <f t="shared" si="10"/>
        <v>ErrorEvent | Measurement, ‹Out of range›, ‹High› | SignalQuality | Device</v>
      </c>
      <c r="E133" s="37" t="s">
        <v>1210</v>
      </c>
      <c r="F133" s="37" t="s">
        <v>1218</v>
      </c>
      <c r="G133" s="37" t="s">
        <v>1219</v>
      </c>
      <c r="H133" s="37" t="s">
        <v>29</v>
      </c>
      <c r="I133" s="48" t="s">
        <v>372</v>
      </c>
      <c r="J133" s="48"/>
      <c r="K133" s="48" t="s">
        <v>689</v>
      </c>
      <c r="L133" s="64" t="s">
        <v>56</v>
      </c>
      <c r="M133" s="64">
        <v>0</v>
      </c>
      <c r="N133" s="64"/>
      <c r="O133" s="64" t="s">
        <v>977</v>
      </c>
      <c r="P133" s="64">
        <v>3</v>
      </c>
      <c r="Q133" s="64">
        <v>1244</v>
      </c>
      <c r="R133" s="64" t="str">
        <f t="shared" si="7"/>
        <v>3::1244</v>
      </c>
      <c r="S133" s="64">
        <f t="shared" si="8"/>
        <v>197852</v>
      </c>
    </row>
    <row r="134" spans="1:19" ht="25.5">
      <c r="A134" s="16" t="s">
        <v>480</v>
      </c>
      <c r="B134" s="82" t="s">
        <v>982</v>
      </c>
      <c r="C134" s="16" t="s">
        <v>498</v>
      </c>
      <c r="D134" s="16" t="str">
        <f t="shared" si="10"/>
        <v>ErrorEvent | Selftest, ‹Failure› | Functional Disturbance | Device</v>
      </c>
      <c r="E134" s="37" t="s">
        <v>1210</v>
      </c>
      <c r="F134" s="37" t="s">
        <v>1211</v>
      </c>
      <c r="G134" s="37" t="s">
        <v>1212</v>
      </c>
      <c r="H134" s="37" t="s">
        <v>29</v>
      </c>
      <c r="I134" s="48" t="s">
        <v>372</v>
      </c>
      <c r="J134" s="48"/>
      <c r="K134" s="48" t="s">
        <v>712</v>
      </c>
      <c r="L134" s="64" t="s">
        <v>56</v>
      </c>
      <c r="M134" s="64">
        <v>0</v>
      </c>
      <c r="N134" s="64"/>
      <c r="O134" s="64" t="s">
        <v>977</v>
      </c>
      <c r="P134" s="64">
        <v>3</v>
      </c>
      <c r="Q134" s="64">
        <v>1608</v>
      </c>
      <c r="R134" s="64" t="str">
        <f t="shared" ref="R134:R154" si="11">P134&amp;"::"&amp;Q134</f>
        <v>3::1608</v>
      </c>
      <c r="S134" s="64">
        <f t="shared" ref="S134:S154" si="12">65536*P134+Q134</f>
        <v>198216</v>
      </c>
    </row>
    <row r="135" spans="1:19">
      <c r="A135" s="16" t="s">
        <v>480</v>
      </c>
      <c r="B135" s="82" t="s">
        <v>982</v>
      </c>
      <c r="C135" s="16" t="s">
        <v>983</v>
      </c>
      <c r="D135" s="16" t="str">
        <f t="shared" si="10"/>
        <v>Error | Temperature | System | Device</v>
      </c>
      <c r="E135" s="37" t="s">
        <v>617</v>
      </c>
      <c r="F135" s="37" t="s">
        <v>252</v>
      </c>
      <c r="G135" s="37" t="s">
        <v>23</v>
      </c>
      <c r="H135" s="37" t="s">
        <v>29</v>
      </c>
      <c r="I135" s="48" t="s">
        <v>372</v>
      </c>
      <c r="J135" s="48"/>
      <c r="K135" s="16" t="s">
        <v>433</v>
      </c>
      <c r="L135" s="64" t="s">
        <v>56</v>
      </c>
      <c r="M135" s="64">
        <v>1</v>
      </c>
      <c r="N135" s="64">
        <v>0</v>
      </c>
      <c r="O135" s="64" t="s">
        <v>977</v>
      </c>
      <c r="P135" s="64">
        <v>3</v>
      </c>
      <c r="Q135" s="64">
        <v>1862</v>
      </c>
      <c r="R135" s="64" t="str">
        <f t="shared" si="11"/>
        <v>3::1862</v>
      </c>
      <c r="S135" s="64">
        <f t="shared" si="12"/>
        <v>198470</v>
      </c>
    </row>
    <row r="136" spans="1:19" ht="25.5">
      <c r="A136" s="16" t="s">
        <v>524</v>
      </c>
      <c r="B136" s="82" t="s">
        <v>984</v>
      </c>
      <c r="C136" s="16" t="s">
        <v>485</v>
      </c>
      <c r="D136" s="16" t="str">
        <f t="shared" si="10"/>
        <v>Advisory | Setting, ‹CheckingNecessary› | FunctionalDisturbance | Device</v>
      </c>
      <c r="E136" s="37" t="s">
        <v>643</v>
      </c>
      <c r="F136" s="37" t="s">
        <v>1203</v>
      </c>
      <c r="G136" s="37" t="s">
        <v>1202</v>
      </c>
      <c r="H136" s="37" t="s">
        <v>29</v>
      </c>
      <c r="I136" s="48" t="s">
        <v>372</v>
      </c>
      <c r="J136" s="48"/>
      <c r="K136" s="48" t="s">
        <v>681</v>
      </c>
      <c r="L136" s="64" t="s">
        <v>56</v>
      </c>
      <c r="M136" s="64">
        <v>0</v>
      </c>
      <c r="N136" s="64"/>
      <c r="O136" s="64" t="s">
        <v>977</v>
      </c>
      <c r="P136" s="64">
        <v>3</v>
      </c>
      <c r="Q136" s="64">
        <v>6838</v>
      </c>
      <c r="R136" s="64" t="str">
        <f t="shared" si="11"/>
        <v>3::6838</v>
      </c>
      <c r="S136" s="64">
        <f t="shared" si="12"/>
        <v>203446</v>
      </c>
    </row>
    <row r="137" spans="1:19">
      <c r="A137" s="16" t="s">
        <v>482</v>
      </c>
      <c r="B137" s="82" t="s">
        <v>985</v>
      </c>
      <c r="C137" s="16" t="s">
        <v>986</v>
      </c>
      <c r="D137" s="16" t="str">
        <f t="shared" si="10"/>
        <v>Malfunction | Valve | System | Device</v>
      </c>
      <c r="E137" s="37" t="s">
        <v>1245</v>
      </c>
      <c r="F137" s="37" t="s">
        <v>395</v>
      </c>
      <c r="G137" s="37" t="s">
        <v>23</v>
      </c>
      <c r="H137" s="37" t="s">
        <v>29</v>
      </c>
      <c r="I137" s="48" t="s">
        <v>372</v>
      </c>
      <c r="J137" s="48"/>
      <c r="K137" s="16" t="s">
        <v>440</v>
      </c>
      <c r="L137" s="64" t="s">
        <v>56</v>
      </c>
      <c r="M137" s="64">
        <v>1</v>
      </c>
      <c r="N137" s="64">
        <v>0</v>
      </c>
      <c r="O137" s="64" t="s">
        <v>977</v>
      </c>
      <c r="P137" s="64" t="s">
        <v>976</v>
      </c>
      <c r="Q137" s="64">
        <v>1864</v>
      </c>
      <c r="R137" s="64" t="str">
        <f t="shared" si="11"/>
        <v>3::1864</v>
      </c>
      <c r="S137" s="64">
        <f t="shared" si="12"/>
        <v>198472</v>
      </c>
    </row>
    <row r="138" spans="1:19" s="85" customFormat="1" ht="25.5">
      <c r="A138" s="16" t="s">
        <v>464</v>
      </c>
      <c r="B138" s="82" t="s">
        <v>1068</v>
      </c>
      <c r="C138" s="16" t="s">
        <v>490</v>
      </c>
      <c r="D138" s="16" t="str">
        <f t="shared" si="10"/>
        <v>LimitEvent | ‹High, val&gt;lim› | Processing | Device</v>
      </c>
      <c r="E138" s="37" t="s">
        <v>1206</v>
      </c>
      <c r="F138" s="37" t="s">
        <v>1246</v>
      </c>
      <c r="G138" s="37" t="s">
        <v>1208</v>
      </c>
      <c r="H138" s="37" t="s">
        <v>29</v>
      </c>
      <c r="I138" s="48" t="s">
        <v>372</v>
      </c>
      <c r="J138" s="48"/>
      <c r="K138" s="16" t="s">
        <v>444</v>
      </c>
      <c r="L138" s="64" t="s">
        <v>56</v>
      </c>
      <c r="M138" s="64">
        <v>0</v>
      </c>
      <c r="N138" s="115"/>
      <c r="O138" s="64" t="s">
        <v>977</v>
      </c>
      <c r="P138" s="64">
        <v>3</v>
      </c>
      <c r="Q138" s="64">
        <v>42</v>
      </c>
      <c r="R138" s="64" t="str">
        <f t="shared" si="11"/>
        <v>3::42</v>
      </c>
      <c r="S138" s="64">
        <f t="shared" si="12"/>
        <v>196650</v>
      </c>
    </row>
    <row r="139" spans="1:19" ht="25.5">
      <c r="A139" s="16" t="s">
        <v>464</v>
      </c>
      <c r="B139" s="82" t="s">
        <v>1068</v>
      </c>
      <c r="C139" s="16" t="s">
        <v>494</v>
      </c>
      <c r="D139" s="16" t="str">
        <f t="shared" si="10"/>
        <v>ErrorEvent | Measurement, ‹Error› | Processing | Device</v>
      </c>
      <c r="E139" s="37" t="s">
        <v>1210</v>
      </c>
      <c r="F139" s="37" t="s">
        <v>1216</v>
      </c>
      <c r="G139" s="37" t="s">
        <v>1208</v>
      </c>
      <c r="H139" s="37" t="s">
        <v>29</v>
      </c>
      <c r="I139" s="48" t="s">
        <v>372</v>
      </c>
      <c r="J139" s="48"/>
      <c r="K139" s="48" t="s">
        <v>703</v>
      </c>
      <c r="L139" s="64" t="s">
        <v>56</v>
      </c>
      <c r="M139" s="64">
        <v>0</v>
      </c>
      <c r="N139" s="64"/>
      <c r="O139" s="64" t="s">
        <v>977</v>
      </c>
      <c r="P139" s="64">
        <v>3</v>
      </c>
      <c r="Q139" s="64">
        <v>354</v>
      </c>
      <c r="R139" s="64" t="str">
        <f t="shared" si="11"/>
        <v>3::354</v>
      </c>
      <c r="S139" s="64">
        <f t="shared" si="12"/>
        <v>196962</v>
      </c>
    </row>
    <row r="140" spans="1:19" ht="25.5">
      <c r="A140" s="16" t="s">
        <v>464</v>
      </c>
      <c r="B140" s="82" t="s">
        <v>1068</v>
      </c>
      <c r="C140" s="16" t="s">
        <v>495</v>
      </c>
      <c r="D140" s="16" t="str">
        <f t="shared" si="10"/>
        <v>ErrorEvent | Measurement, ‹Failed› | FunctionalDisturbance | Device</v>
      </c>
      <c r="E140" s="37" t="s">
        <v>1210</v>
      </c>
      <c r="F140" s="37" t="s">
        <v>1217</v>
      </c>
      <c r="G140" s="37" t="s">
        <v>1202</v>
      </c>
      <c r="H140" s="37" t="s">
        <v>29</v>
      </c>
      <c r="I140" s="48" t="s">
        <v>372</v>
      </c>
      <c r="J140" s="48"/>
      <c r="K140" s="48" t="s">
        <v>704</v>
      </c>
      <c r="L140" s="64" t="s">
        <v>56</v>
      </c>
      <c r="M140" s="64">
        <v>0</v>
      </c>
      <c r="N140" s="64"/>
      <c r="O140" s="64" t="s">
        <v>977</v>
      </c>
      <c r="P140" s="64">
        <v>3</v>
      </c>
      <c r="Q140" s="64">
        <v>356</v>
      </c>
      <c r="R140" s="64" t="str">
        <f t="shared" si="11"/>
        <v>3::356</v>
      </c>
      <c r="S140" s="64">
        <f t="shared" si="12"/>
        <v>196964</v>
      </c>
    </row>
    <row r="141" spans="1:19" ht="25.5">
      <c r="A141" s="16" t="s">
        <v>464</v>
      </c>
      <c r="B141" s="82" t="s">
        <v>1068</v>
      </c>
      <c r="C141" s="16" t="s">
        <v>1069</v>
      </c>
      <c r="D141" s="16" t="str">
        <f t="shared" si="10"/>
        <v>Abrupt Change | Weight | System | Dialysis, Peritoneal</v>
      </c>
      <c r="E141" s="37" t="s">
        <v>623</v>
      </c>
      <c r="F141" s="37" t="s">
        <v>246</v>
      </c>
      <c r="G141" s="37" t="s">
        <v>23</v>
      </c>
      <c r="H141" s="37" t="s">
        <v>371</v>
      </c>
      <c r="I141" s="48" t="s">
        <v>372</v>
      </c>
      <c r="J141" s="48"/>
      <c r="K141" s="16" t="s">
        <v>391</v>
      </c>
      <c r="L141" s="64" t="s">
        <v>56</v>
      </c>
      <c r="M141" s="64">
        <v>1</v>
      </c>
      <c r="N141" s="64">
        <v>0</v>
      </c>
      <c r="O141" s="64" t="s">
        <v>977</v>
      </c>
      <c r="P141" s="64">
        <v>3</v>
      </c>
      <c r="Q141" s="64">
        <v>1866</v>
      </c>
      <c r="R141" s="64" t="str">
        <f t="shared" si="11"/>
        <v>3::1866</v>
      </c>
      <c r="S141" s="64">
        <f t="shared" si="12"/>
        <v>198474</v>
      </c>
    </row>
    <row r="142" spans="1:19" ht="25.5">
      <c r="A142" s="16" t="s">
        <v>472</v>
      </c>
      <c r="B142" s="82" t="s">
        <v>1068</v>
      </c>
      <c r="C142" s="16" t="s">
        <v>1070</v>
      </c>
      <c r="D142" s="16" t="str">
        <f t="shared" si="10"/>
        <v>Inconsistent | Heater Bag Weight | System | Dialysis, Peritoneal</v>
      </c>
      <c r="E142" s="37" t="s">
        <v>640</v>
      </c>
      <c r="F142" s="37" t="s">
        <v>500</v>
      </c>
      <c r="G142" s="37" t="s">
        <v>23</v>
      </c>
      <c r="H142" s="37" t="s">
        <v>371</v>
      </c>
      <c r="I142" s="48" t="s">
        <v>372</v>
      </c>
      <c r="J142" s="48"/>
      <c r="K142" s="16" t="s">
        <v>412</v>
      </c>
      <c r="L142" s="64" t="s">
        <v>56</v>
      </c>
      <c r="M142" s="64">
        <v>1</v>
      </c>
      <c r="N142" s="64">
        <v>0</v>
      </c>
      <c r="O142" s="64" t="s">
        <v>977</v>
      </c>
      <c r="P142" s="64">
        <v>3</v>
      </c>
      <c r="Q142" s="64">
        <v>1868</v>
      </c>
      <c r="R142" s="64" t="str">
        <f t="shared" si="11"/>
        <v>3::1868</v>
      </c>
      <c r="S142" s="64">
        <f t="shared" si="12"/>
        <v>198476</v>
      </c>
    </row>
    <row r="143" spans="1:19" ht="25.5">
      <c r="A143" s="16" t="s">
        <v>473</v>
      </c>
      <c r="B143" s="82" t="s">
        <v>1068</v>
      </c>
      <c r="C143" s="16" t="s">
        <v>1071</v>
      </c>
      <c r="D143" s="16" t="str">
        <f t="shared" si="10"/>
        <v>Deviation | Heater Bag | System | Dialysis, Peritoneal</v>
      </c>
      <c r="E143" s="37" t="s">
        <v>618</v>
      </c>
      <c r="F143" s="37" t="s">
        <v>593</v>
      </c>
      <c r="G143" s="37" t="s">
        <v>23</v>
      </c>
      <c r="H143" s="37" t="s">
        <v>371</v>
      </c>
      <c r="I143" s="48" t="s">
        <v>372</v>
      </c>
      <c r="J143" s="48"/>
      <c r="K143" s="16" t="s">
        <v>413</v>
      </c>
      <c r="L143" s="64" t="s">
        <v>56</v>
      </c>
      <c r="M143" s="64">
        <v>1</v>
      </c>
      <c r="N143" s="64">
        <v>0</v>
      </c>
      <c r="O143" s="64" t="s">
        <v>977</v>
      </c>
      <c r="P143" s="64">
        <v>3</v>
      </c>
      <c r="Q143" s="64">
        <v>1870</v>
      </c>
      <c r="R143" s="64" t="str">
        <f t="shared" si="11"/>
        <v>3::1870</v>
      </c>
      <c r="S143" s="64">
        <f t="shared" si="12"/>
        <v>198478</v>
      </c>
    </row>
    <row r="144" spans="1:19" ht="25.5">
      <c r="A144" s="16" t="s">
        <v>464</v>
      </c>
      <c r="B144" s="82" t="s">
        <v>1068</v>
      </c>
      <c r="C144" s="16" t="s">
        <v>1072</v>
      </c>
      <c r="D144" s="16" t="str">
        <f t="shared" si="10"/>
        <v>Weight | Measurement, ‹Invalid›, CheckingRequired | System | Device</v>
      </c>
      <c r="E144" s="37" t="s">
        <v>246</v>
      </c>
      <c r="F144" s="37" t="s">
        <v>1247</v>
      </c>
      <c r="G144" s="37" t="s">
        <v>23</v>
      </c>
      <c r="H144" s="37" t="s">
        <v>29</v>
      </c>
      <c r="I144" s="48" t="s">
        <v>372</v>
      </c>
      <c r="J144" s="48"/>
      <c r="K144" s="16" t="s">
        <v>538</v>
      </c>
      <c r="L144" s="64" t="s">
        <v>56</v>
      </c>
      <c r="M144" s="64">
        <v>1</v>
      </c>
      <c r="N144" s="64">
        <v>0</v>
      </c>
      <c r="O144" s="64" t="s">
        <v>977</v>
      </c>
      <c r="P144" s="64">
        <v>3</v>
      </c>
      <c r="Q144" s="64">
        <v>1872</v>
      </c>
      <c r="R144" s="64" t="str">
        <f t="shared" si="11"/>
        <v>3::1872</v>
      </c>
      <c r="S144" s="64">
        <f t="shared" si="12"/>
        <v>198480</v>
      </c>
    </row>
    <row r="145" spans="1:19" ht="25.5">
      <c r="A145" s="48"/>
      <c r="B145" s="82" t="s">
        <v>751</v>
      </c>
      <c r="C145" s="16" t="s">
        <v>488</v>
      </c>
      <c r="D145" s="16" t="str">
        <f t="shared" si="10"/>
        <v>LimitEvent | ‹High›, ‹val&gt;lim› | Processing | Device</v>
      </c>
      <c r="E145" s="37" t="s">
        <v>1206</v>
      </c>
      <c r="F145" s="37" t="s">
        <v>1209</v>
      </c>
      <c r="G145" s="37" t="s">
        <v>1208</v>
      </c>
      <c r="H145" s="37" t="s">
        <v>29</v>
      </c>
      <c r="I145" s="48" t="s">
        <v>752</v>
      </c>
      <c r="J145" s="48" t="s">
        <v>755</v>
      </c>
      <c r="K145" s="48" t="s">
        <v>761</v>
      </c>
      <c r="L145" s="64" t="s">
        <v>56</v>
      </c>
      <c r="M145" s="64">
        <v>0</v>
      </c>
      <c r="N145" s="64"/>
      <c r="O145" s="64" t="s">
        <v>977</v>
      </c>
      <c r="P145" s="64">
        <v>3</v>
      </c>
      <c r="Q145" s="64">
        <v>40</v>
      </c>
      <c r="R145" s="64" t="str">
        <f t="shared" si="11"/>
        <v>3::40</v>
      </c>
      <c r="S145" s="64">
        <f t="shared" si="12"/>
        <v>196648</v>
      </c>
    </row>
    <row r="146" spans="1:19" ht="25.5">
      <c r="A146" s="48"/>
      <c r="B146" s="82" t="s">
        <v>751</v>
      </c>
      <c r="C146" s="16" t="s">
        <v>493</v>
      </c>
      <c r="D146" s="16" t="str">
        <f t="shared" si="10"/>
        <v>LimitEvent | ‹Low›, ‹val&lt;lim› | Processing | Device</v>
      </c>
      <c r="E146" s="37" t="s">
        <v>1206</v>
      </c>
      <c r="F146" s="37" t="s">
        <v>1207</v>
      </c>
      <c r="G146" s="37" t="s">
        <v>1208</v>
      </c>
      <c r="H146" s="37" t="s">
        <v>29</v>
      </c>
      <c r="I146" s="48" t="s">
        <v>752</v>
      </c>
      <c r="J146" s="48" t="s">
        <v>756</v>
      </c>
      <c r="K146" s="48" t="s">
        <v>762</v>
      </c>
      <c r="L146" s="64" t="s">
        <v>56</v>
      </c>
      <c r="M146" s="64">
        <v>0</v>
      </c>
      <c r="N146" s="64"/>
      <c r="O146" s="64" t="s">
        <v>977</v>
      </c>
      <c r="P146" s="64">
        <v>3</v>
      </c>
      <c r="Q146" s="64">
        <v>62</v>
      </c>
      <c r="R146" s="64" t="str">
        <f t="shared" si="11"/>
        <v>3::62</v>
      </c>
      <c r="S146" s="64">
        <f t="shared" si="12"/>
        <v>196670</v>
      </c>
    </row>
    <row r="147" spans="1:19" ht="25.5">
      <c r="A147" s="48"/>
      <c r="B147" s="82" t="s">
        <v>753</v>
      </c>
      <c r="C147" s="16" t="s">
        <v>488</v>
      </c>
      <c r="D147" s="16" t="str">
        <f t="shared" si="10"/>
        <v>LimitEvent | ‹High›, ‹val&gt;lim› | Processing | Device</v>
      </c>
      <c r="E147" s="37" t="s">
        <v>1206</v>
      </c>
      <c r="F147" s="37" t="s">
        <v>1209</v>
      </c>
      <c r="G147" s="37" t="s">
        <v>1208</v>
      </c>
      <c r="H147" s="37" t="s">
        <v>29</v>
      </c>
      <c r="I147" s="48" t="s">
        <v>752</v>
      </c>
      <c r="J147" s="48" t="s">
        <v>757</v>
      </c>
      <c r="K147" s="48" t="s">
        <v>763</v>
      </c>
      <c r="L147" s="64" t="s">
        <v>56</v>
      </c>
      <c r="M147" s="64">
        <v>0</v>
      </c>
      <c r="N147" s="64"/>
      <c r="O147" s="64" t="s">
        <v>977</v>
      </c>
      <c r="P147" s="64">
        <v>3</v>
      </c>
      <c r="Q147" s="64">
        <v>40</v>
      </c>
      <c r="R147" s="64" t="str">
        <f t="shared" si="11"/>
        <v>3::40</v>
      </c>
      <c r="S147" s="64">
        <f t="shared" si="12"/>
        <v>196648</v>
      </c>
    </row>
    <row r="148" spans="1:19" ht="25.5">
      <c r="A148" s="48"/>
      <c r="B148" s="82" t="s">
        <v>753</v>
      </c>
      <c r="C148" s="16" t="s">
        <v>493</v>
      </c>
      <c r="D148" s="16" t="str">
        <f t="shared" si="10"/>
        <v>LimitEvent | ‹Low›, ‹val&lt;lim› | Processing | Device</v>
      </c>
      <c r="E148" s="37" t="s">
        <v>1206</v>
      </c>
      <c r="F148" s="37" t="s">
        <v>1207</v>
      </c>
      <c r="G148" s="37" t="s">
        <v>1208</v>
      </c>
      <c r="H148" s="37" t="s">
        <v>29</v>
      </c>
      <c r="I148" s="48" t="s">
        <v>752</v>
      </c>
      <c r="J148" s="48" t="s">
        <v>758</v>
      </c>
      <c r="K148" s="48" t="s">
        <v>764</v>
      </c>
      <c r="L148" s="64" t="s">
        <v>56</v>
      </c>
      <c r="M148" s="64">
        <v>0</v>
      </c>
      <c r="N148" s="64"/>
      <c r="O148" s="64" t="s">
        <v>977</v>
      </c>
      <c r="P148" s="64">
        <v>3</v>
      </c>
      <c r="Q148" s="64">
        <v>62</v>
      </c>
      <c r="R148" s="64" t="str">
        <f t="shared" si="11"/>
        <v>3::62</v>
      </c>
      <c r="S148" s="64">
        <f t="shared" si="12"/>
        <v>196670</v>
      </c>
    </row>
    <row r="149" spans="1:19" ht="25.5">
      <c r="A149" s="48"/>
      <c r="B149" s="82" t="s">
        <v>754</v>
      </c>
      <c r="C149" s="16" t="s">
        <v>488</v>
      </c>
      <c r="D149" s="16" t="str">
        <f t="shared" si="10"/>
        <v>LimitEvent | ‹High›, ‹val&gt;lim› | Processing | Device</v>
      </c>
      <c r="E149" s="37" t="s">
        <v>1206</v>
      </c>
      <c r="F149" s="37" t="s">
        <v>1209</v>
      </c>
      <c r="G149" s="37" t="s">
        <v>1208</v>
      </c>
      <c r="H149" s="37" t="s">
        <v>29</v>
      </c>
      <c r="I149" s="48" t="s">
        <v>752</v>
      </c>
      <c r="J149" s="48" t="s">
        <v>759</v>
      </c>
      <c r="K149" s="48" t="s">
        <v>765</v>
      </c>
      <c r="L149" s="64" t="s">
        <v>56</v>
      </c>
      <c r="M149" s="64">
        <v>0</v>
      </c>
      <c r="N149" s="64"/>
      <c r="O149" s="64" t="s">
        <v>977</v>
      </c>
      <c r="P149" s="64">
        <v>3</v>
      </c>
      <c r="Q149" s="64">
        <v>40</v>
      </c>
      <c r="R149" s="64" t="str">
        <f t="shared" si="11"/>
        <v>3::40</v>
      </c>
      <c r="S149" s="64">
        <f t="shared" si="12"/>
        <v>196648</v>
      </c>
    </row>
    <row r="150" spans="1:19" ht="25.5">
      <c r="A150" s="48"/>
      <c r="B150" s="82" t="s">
        <v>754</v>
      </c>
      <c r="C150" s="16" t="s">
        <v>493</v>
      </c>
      <c r="D150" s="16" t="str">
        <f t="shared" si="10"/>
        <v>LimitEvent | ‹Low›, ‹val&lt;lim› | Processing | Device</v>
      </c>
      <c r="E150" s="37" t="s">
        <v>1206</v>
      </c>
      <c r="F150" s="37" t="s">
        <v>1207</v>
      </c>
      <c r="G150" s="37" t="s">
        <v>1208</v>
      </c>
      <c r="H150" s="37" t="s">
        <v>29</v>
      </c>
      <c r="I150" s="48" t="s">
        <v>752</v>
      </c>
      <c r="J150" s="48" t="s">
        <v>760</v>
      </c>
      <c r="K150" s="48" t="s">
        <v>766</v>
      </c>
      <c r="L150" s="64" t="s">
        <v>56</v>
      </c>
      <c r="M150" s="64">
        <v>0</v>
      </c>
      <c r="N150" s="64"/>
      <c r="O150" s="64" t="s">
        <v>977</v>
      </c>
      <c r="P150" s="64">
        <v>3</v>
      </c>
      <c r="Q150" s="64">
        <v>62</v>
      </c>
      <c r="R150" s="64" t="str">
        <f t="shared" si="11"/>
        <v>3::62</v>
      </c>
      <c r="S150" s="64">
        <f t="shared" si="12"/>
        <v>196670</v>
      </c>
    </row>
    <row r="151" spans="1:19" ht="25.5">
      <c r="A151" s="48"/>
      <c r="B151" s="82" t="s">
        <v>774</v>
      </c>
      <c r="C151" s="16" t="s">
        <v>488</v>
      </c>
      <c r="D151" s="16" t="str">
        <f t="shared" si="10"/>
        <v>LimitEvent | ‹High›, ‹val&gt;lim› | Processing | Device</v>
      </c>
      <c r="E151" s="37" t="s">
        <v>1206</v>
      </c>
      <c r="F151" s="37" t="s">
        <v>1209</v>
      </c>
      <c r="G151" s="37" t="s">
        <v>1208</v>
      </c>
      <c r="H151" s="37" t="s">
        <v>29</v>
      </c>
      <c r="I151" s="48" t="s">
        <v>752</v>
      </c>
      <c r="J151" s="48" t="s">
        <v>778</v>
      </c>
      <c r="K151" s="48" t="s">
        <v>779</v>
      </c>
      <c r="L151" s="64" t="s">
        <v>56</v>
      </c>
      <c r="M151" s="64">
        <v>0</v>
      </c>
      <c r="N151" s="64"/>
      <c r="O151" s="64" t="s">
        <v>977</v>
      </c>
      <c r="P151" s="64">
        <v>3</v>
      </c>
      <c r="Q151" s="64">
        <v>40</v>
      </c>
      <c r="R151" s="64" t="str">
        <f t="shared" si="11"/>
        <v>3::40</v>
      </c>
      <c r="S151" s="64">
        <f t="shared" si="12"/>
        <v>196648</v>
      </c>
    </row>
    <row r="152" spans="1:19" ht="25.5">
      <c r="A152" s="48"/>
      <c r="B152" s="82" t="s">
        <v>775</v>
      </c>
      <c r="C152" s="16" t="s">
        <v>488</v>
      </c>
      <c r="D152" s="16" t="str">
        <f t="shared" si="10"/>
        <v>LimitEvent | ‹High›, ‹val&gt;lim› | Processing | Device</v>
      </c>
      <c r="E152" s="37" t="s">
        <v>1206</v>
      </c>
      <c r="F152" s="37" t="s">
        <v>1209</v>
      </c>
      <c r="G152" s="37" t="s">
        <v>1208</v>
      </c>
      <c r="H152" s="37" t="s">
        <v>29</v>
      </c>
      <c r="I152" s="48" t="s">
        <v>752</v>
      </c>
      <c r="J152" s="48" t="s">
        <v>778</v>
      </c>
      <c r="K152" s="48" t="s">
        <v>779</v>
      </c>
      <c r="L152" s="64" t="s">
        <v>56</v>
      </c>
      <c r="M152" s="64">
        <v>0</v>
      </c>
      <c r="N152" s="64"/>
      <c r="O152" s="64" t="s">
        <v>977</v>
      </c>
      <c r="P152" s="64">
        <v>3</v>
      </c>
      <c r="Q152" s="64">
        <v>40</v>
      </c>
      <c r="R152" s="64" t="str">
        <f t="shared" si="11"/>
        <v>3::40</v>
      </c>
      <c r="S152" s="64">
        <f t="shared" si="12"/>
        <v>196648</v>
      </c>
    </row>
    <row r="153" spans="1:19" ht="25.5">
      <c r="A153" s="48"/>
      <c r="B153" s="82" t="s">
        <v>776</v>
      </c>
      <c r="C153" s="16" t="s">
        <v>488</v>
      </c>
      <c r="D153" s="16" t="str">
        <f t="shared" si="10"/>
        <v>LimitEvent | ‹High›, ‹val&gt;lim› | Processing | Device</v>
      </c>
      <c r="E153" s="37" t="s">
        <v>1206</v>
      </c>
      <c r="F153" s="37" t="s">
        <v>1209</v>
      </c>
      <c r="G153" s="37" t="s">
        <v>1208</v>
      </c>
      <c r="H153" s="37" t="s">
        <v>29</v>
      </c>
      <c r="I153" s="48" t="s">
        <v>752</v>
      </c>
      <c r="J153" s="48" t="s">
        <v>778</v>
      </c>
      <c r="K153" s="48" t="s">
        <v>779</v>
      </c>
      <c r="L153" s="64" t="s">
        <v>56</v>
      </c>
      <c r="M153" s="64">
        <v>0</v>
      </c>
      <c r="N153" s="64"/>
      <c r="O153" s="64" t="s">
        <v>977</v>
      </c>
      <c r="P153" s="64">
        <v>3</v>
      </c>
      <c r="Q153" s="64">
        <v>40</v>
      </c>
      <c r="R153" s="64" t="str">
        <f t="shared" si="11"/>
        <v>3::40</v>
      </c>
      <c r="S153" s="64">
        <f t="shared" si="12"/>
        <v>196648</v>
      </c>
    </row>
    <row r="154" spans="1:19" ht="25.5">
      <c r="A154" s="48"/>
      <c r="B154" s="82" t="s">
        <v>777</v>
      </c>
      <c r="C154" s="16" t="s">
        <v>488</v>
      </c>
      <c r="D154" s="16" t="str">
        <f t="shared" si="10"/>
        <v>LimitEvent | ‹High›, ‹val&gt;lim› | Processing | Device</v>
      </c>
      <c r="E154" s="37" t="s">
        <v>1206</v>
      </c>
      <c r="F154" s="37" t="s">
        <v>1209</v>
      </c>
      <c r="G154" s="37" t="s">
        <v>1208</v>
      </c>
      <c r="H154" s="37" t="s">
        <v>29</v>
      </c>
      <c r="I154" s="48" t="s">
        <v>752</v>
      </c>
      <c r="J154" s="48" t="s">
        <v>778</v>
      </c>
      <c r="K154" s="48" t="s">
        <v>779</v>
      </c>
      <c r="L154" s="64" t="s">
        <v>56</v>
      </c>
      <c r="M154" s="64">
        <v>0</v>
      </c>
      <c r="N154" s="64"/>
      <c r="O154" s="64" t="s">
        <v>977</v>
      </c>
      <c r="P154" s="64">
        <v>3</v>
      </c>
      <c r="Q154" s="64">
        <v>40</v>
      </c>
      <c r="R154" s="64" t="str">
        <f t="shared" si="11"/>
        <v>3::40</v>
      </c>
      <c r="S154" s="64">
        <f t="shared" si="12"/>
        <v>196648</v>
      </c>
    </row>
  </sheetData>
  <autoFilter ref="A1:S154" xr:uid="{00000000-0001-0000-0100-000000000000}"/>
  <sortState xmlns:xlrd2="http://schemas.microsoft.com/office/spreadsheetml/2017/richdata2" ref="A2:S144">
    <sortCondition ref="B2:B144"/>
    <sortCondition ref="C2:C144"/>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12"/>
  <sheetViews>
    <sheetView workbookViewId="0">
      <selection activeCell="B23" sqref="B23"/>
    </sheetView>
  </sheetViews>
  <sheetFormatPr defaultColWidth="9.140625" defaultRowHeight="15"/>
  <cols>
    <col min="1" max="1" width="11.42578125" style="116" customWidth="1"/>
    <col min="2" max="2" width="62.140625" style="117" customWidth="1"/>
    <col min="3" max="3" width="57.7109375" style="116" customWidth="1"/>
    <col min="4" max="4" width="48.28515625" style="116" customWidth="1"/>
    <col min="5" max="256" width="11.42578125" style="116" customWidth="1"/>
    <col min="257" max="16384" width="9.140625" style="116"/>
  </cols>
  <sheetData>
    <row r="1" spans="1:3">
      <c r="A1" s="116" t="s">
        <v>194</v>
      </c>
      <c r="B1" s="117" t="s">
        <v>195</v>
      </c>
      <c r="C1" s="116" t="s">
        <v>196</v>
      </c>
    </row>
    <row r="2" spans="1:3">
      <c r="A2" s="116" t="s">
        <v>119</v>
      </c>
      <c r="B2" s="117" t="s">
        <v>197</v>
      </c>
      <c r="C2" s="118" t="s">
        <v>814</v>
      </c>
    </row>
    <row r="3" spans="1:3">
      <c r="A3" s="116" t="s">
        <v>130</v>
      </c>
      <c r="B3" s="117" t="s">
        <v>817</v>
      </c>
      <c r="C3" s="118" t="s">
        <v>815</v>
      </c>
    </row>
    <row r="4" spans="1:3">
      <c r="A4" s="116" t="s">
        <v>135</v>
      </c>
      <c r="B4" s="117" t="s">
        <v>198</v>
      </c>
      <c r="C4" s="118" t="s">
        <v>816</v>
      </c>
    </row>
    <row r="5" spans="1:3">
      <c r="A5" s="116" t="s">
        <v>107</v>
      </c>
      <c r="B5" s="117" t="s">
        <v>199</v>
      </c>
      <c r="C5" s="118" t="s">
        <v>811</v>
      </c>
    </row>
    <row r="6" spans="1:3">
      <c r="A6" s="116" t="s">
        <v>453</v>
      </c>
      <c r="B6" s="117" t="s">
        <v>454</v>
      </c>
      <c r="C6" s="118" t="s">
        <v>812</v>
      </c>
    </row>
    <row r="7" spans="1:3">
      <c r="A7" s="116" t="s">
        <v>455</v>
      </c>
      <c r="B7" s="117" t="s">
        <v>456</v>
      </c>
      <c r="C7" s="118" t="s">
        <v>813</v>
      </c>
    </row>
    <row r="8" spans="1:3">
      <c r="A8" s="116" t="s">
        <v>819</v>
      </c>
      <c r="B8" s="117" t="s">
        <v>820</v>
      </c>
      <c r="C8" s="1" t="s">
        <v>821</v>
      </c>
    </row>
    <row r="9" spans="1:3">
      <c r="A9" s="116" t="s">
        <v>1181</v>
      </c>
      <c r="B9" s="119" t="s">
        <v>1185</v>
      </c>
    </row>
    <row r="10" spans="1:3">
      <c r="A10" s="116" t="s">
        <v>1182</v>
      </c>
      <c r="B10" s="119" t="s">
        <v>1186</v>
      </c>
    </row>
    <row r="11" spans="1:3">
      <c r="A11" s="116" t="s">
        <v>1183</v>
      </c>
      <c r="B11" s="119" t="s">
        <v>1187</v>
      </c>
    </row>
    <row r="12" spans="1:3">
      <c r="A12" s="116" t="s">
        <v>1184</v>
      </c>
      <c r="B12" s="119" t="s">
        <v>1188</v>
      </c>
    </row>
  </sheetData>
  <pageMargins left="0.7" right="0.7" top="0.75" bottom="0.75" header="0.3" footer="0.3"/>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Data</vt:lpstr>
      <vt:lpstr>Events</vt:lpstr>
      <vt:lpstr>ConditionCodes</vt:lpstr>
      <vt:lpstr>Data!Print_Titles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Teri</dc:creator>
  <cp:keywords/>
  <dc:description/>
  <cp:lastModifiedBy>Daniel Rubery</cp:lastModifiedBy>
  <cp:revision/>
  <dcterms:created xsi:type="dcterms:W3CDTF">2017-08-11T14:52:00Z</dcterms:created>
  <dcterms:modified xsi:type="dcterms:W3CDTF">2026-01-16T14:20:58Z</dcterms:modified>
  <cp:category/>
  <cp:contentStatus/>
</cp:coreProperties>
</file>